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0515" windowHeight="723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I8" i="1"/>
  <c r="I9"/>
  <c r="I10"/>
  <c r="I11"/>
  <c r="I12"/>
  <c r="I13"/>
  <c r="I16"/>
  <c r="I21"/>
  <c r="I22"/>
  <c r="I23"/>
  <c r="I24"/>
  <c r="I25"/>
  <c r="I26"/>
  <c r="I27"/>
  <c r="I28"/>
  <c r="I29"/>
  <c r="I30"/>
  <c r="I31"/>
  <c r="I32"/>
  <c r="I33"/>
  <c r="I38"/>
  <c r="I40"/>
  <c r="I41"/>
  <c r="I42"/>
  <c r="I43"/>
  <c r="I44"/>
  <c r="I46"/>
  <c r="I47"/>
  <c r="I48"/>
  <c r="I50"/>
  <c r="I52"/>
  <c r="I53"/>
  <c r="I54"/>
  <c r="I55"/>
  <c r="I57"/>
  <c r="I59"/>
  <c r="I60"/>
  <c r="I61"/>
  <c r="I62"/>
  <c r="I63"/>
  <c r="I64"/>
  <c r="I65"/>
  <c r="I66"/>
  <c r="I67"/>
  <c r="I68"/>
  <c r="I69"/>
  <c r="I70"/>
  <c r="I71"/>
  <c r="I72"/>
  <c r="I7"/>
  <c r="G47" l="1"/>
  <c r="H47"/>
  <c r="H34"/>
  <c r="G34"/>
  <c r="H23"/>
  <c r="H12"/>
  <c r="H68" l="1"/>
  <c r="H67" s="1"/>
  <c r="H66" s="1"/>
  <c r="H64"/>
  <c r="H63" s="1"/>
  <c r="H60"/>
  <c r="H57"/>
  <c r="H44"/>
  <c r="H38"/>
  <c r="H9"/>
  <c r="H8" s="1"/>
  <c r="H54"/>
  <c r="H52" s="1"/>
  <c r="G52"/>
  <c r="G23"/>
  <c r="H14"/>
  <c r="H11" s="1"/>
  <c r="G14"/>
  <c r="G38"/>
  <c r="H19"/>
  <c r="H17"/>
  <c r="G17"/>
  <c r="G19"/>
  <c r="G16" l="1"/>
  <c r="H50"/>
  <c r="G22"/>
  <c r="H16"/>
  <c r="H43"/>
  <c r="H22"/>
  <c r="H7" l="1"/>
  <c r="H42"/>
  <c r="G57"/>
  <c r="G60"/>
  <c r="G64"/>
  <c r="G63" s="1"/>
  <c r="G44"/>
  <c r="G12"/>
  <c r="G11" s="1"/>
  <c r="G9"/>
  <c r="G8" s="1"/>
  <c r="G68"/>
  <c r="G67" s="1"/>
  <c r="G66" s="1"/>
  <c r="H71" l="1"/>
  <c r="H72" s="1"/>
  <c r="G50"/>
  <c r="G43"/>
  <c r="G7"/>
  <c r="G42" l="1"/>
  <c r="G71" s="1"/>
  <c r="G72" l="1"/>
</calcChain>
</file>

<file path=xl/sharedStrings.xml><?xml version="1.0" encoding="utf-8"?>
<sst xmlns="http://schemas.openxmlformats.org/spreadsheetml/2006/main" count="125" uniqueCount="122">
  <si>
    <t>Загальний фонд</t>
  </si>
  <si>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</si>
  <si>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</si>
  <si>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</si>
  <si>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</si>
  <si>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</si>
  <si>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</si>
  <si>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</si>
  <si>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</si>
  <si>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</si>
  <si>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</si>
  <si>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</si>
  <si>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</si>
  <si>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</si>
  <si>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</si>
  <si>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</si>
  <si>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</si>
  <si>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</si>
  <si>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</si>
  <si>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</si>
  <si>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</si>
  <si>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</si>
  <si>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</si>
  <si>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</si>
  <si>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</si>
  <si>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</si>
  <si>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</si>
  <si>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</si>
  <si>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</si>
  <si>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</si>
  <si>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</si>
  <si>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</si>
  <si>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</si>
  <si>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</si>
  <si>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</si>
  <si>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</si>
  <si>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</si>
  <si>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</si>
  <si>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</si>
  <si>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</si>
  <si>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</si>
  <si>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</si>
  <si>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</si>
  <si>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</si>
  <si>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</si>
  <si>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</si>
  <si>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</si>
  <si>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</si>
  <si>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</si>
  <si>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</si>
  <si>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</si>
  <si>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</si>
  <si>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</si>
  <si>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</si>
  <si>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</si>
  <si>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</si>
  <si>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</si>
  <si>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</si>
  <si>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</si>
  <si>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</si>
  <si>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</si>
  <si>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</si>
  <si>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</si>
  <si>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</si>
  <si>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</si>
  <si>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</si>
  <si>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</si>
  <si>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</si>
  <si>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</si>
  <si>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</si>
  <si>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</si>
  <si>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</si>
  <si>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</si>
  <si>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</si>
  <si>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</si>
  <si>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</si>
  <si>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</si>
  <si>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</si>
  <si>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</si>
  <si>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</si>
  <si>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</si>
  <si>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</si>
  <si>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</si>
  <si>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</si>
  <si>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</si>
  <si>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</si>
  <si>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</si>
  <si>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</si>
  <si>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</si>
  <si>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</si>
  <si>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</si>
  <si>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</si>
  <si>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</si>
  <si>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</si>
  <si>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</si>
  <si>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41035000</t>
  </si>
  <si>
    <t>Інші субвенції </t>
  </si>
  <si>
    <t>Усього ( без урахування трансфертів)</t>
  </si>
  <si>
    <t>Усього</t>
  </si>
  <si>
    <t>Н.І.Мусієнко</t>
  </si>
  <si>
    <t>Начальник відділу фінансів, економічного розвитку та торгівлі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</si>
  <si>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</si>
  <si>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</si>
  <si>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</si>
  <si>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18050200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</si>
  <si>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</si>
  <si>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</si>
  <si>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</si>
  <si>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 січня 2015 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</si>
  <si>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</si>
  <si>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 січня 2015 року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</si>
  <si>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</si>
  <si>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— підприємців та громадських формувань, а також плата за надання інших платних послуг, пов'язаних з такою державною реєстрацією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</si>
  <si>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</si>
  <si>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</si>
  <si>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Єдиний податок з фізичних осіб, нарахований до 1 січня 2011 року</t>
  </si>
  <si>
    <t>Аналіз виконання доходів міського бюджету за 2017 рік</t>
  </si>
  <si>
    <t>План 2017 рік (грн.)</t>
  </si>
  <si>
    <t>Факт 2017 рік (грн.)</t>
  </si>
  <si>
    <t>% виконання</t>
  </si>
  <si>
    <t>Додаток 2</t>
  </si>
  <si>
    <t>до рішення сесії Боярської міської ради VII скликання від                            №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</si>
</sst>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2" fontId="0" fillId="0" borderId="0" xfId="0" applyNumberFormat="1"/>
    <xf numFmtId="0" fontId="1" fillId="0" borderId="0" xfId="0" applyFont="1"/>
    <xf numFmtId="0" fontId="3" fillId="0" borderId="0" xfId="0" applyFont="1"/>
    <xf numFmtId="2" fontId="5" fillId="0" borderId="0" xfId="0" applyNumberFormat="1" applyFont="1" applyAlignment="1">
      <alignment horizontal="left" vertical="top" wrapText="1"/>
    </xf>
    <xf numFmtId="2" fontId="3" fillId="0" borderId="3" xfId="0" applyNumberFormat="1" applyFont="1" applyBorder="1"/>
    <xf numFmtId="2" fontId="6" fillId="0" borderId="3" xfId="0" applyNumberFormat="1" applyFont="1" applyBorder="1"/>
    <xf numFmtId="2" fontId="3" fillId="0" borderId="0" xfId="0" applyNumberFormat="1" applyFont="1"/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2" fontId="8" fillId="0" borderId="3" xfId="0" applyNumberFormat="1" applyFont="1" applyBorder="1" applyAlignment="1">
      <alignment horizontal="center" vertical="center" wrapText="1"/>
    </xf>
    <xf numFmtId="0" fontId="6" fillId="0" borderId="3" xfId="0" quotePrefix="1" applyNumberFormat="1" applyFont="1" applyBorder="1" applyAlignment="1">
      <alignment horizontal="left" vertical="top" wrapText="1"/>
    </xf>
    <xf numFmtId="0" fontId="3" fillId="0" borderId="3" xfId="0" quotePrefix="1" applyNumberFormat="1" applyFont="1" applyBorder="1" applyAlignment="1">
      <alignment horizontal="left" vertical="top" wrapText="1"/>
    </xf>
    <xf numFmtId="0" fontId="6" fillId="0" borderId="5" xfId="0" quotePrefix="1" applyNumberFormat="1" applyFont="1" applyBorder="1" applyAlignment="1">
      <alignment vertical="top" wrapText="1"/>
    </xf>
    <xf numFmtId="0" fontId="6" fillId="0" borderId="6" xfId="0" quotePrefix="1" applyNumberFormat="1" applyFont="1" applyBorder="1" applyAlignment="1">
      <alignment vertical="top" wrapText="1"/>
    </xf>
    <xf numFmtId="10" fontId="1" fillId="0" borderId="0" xfId="0" applyNumberFormat="1" applyFont="1"/>
    <xf numFmtId="10" fontId="0" fillId="0" borderId="0" xfId="0" applyNumberFormat="1"/>
    <xf numFmtId="10" fontId="8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/>
    <xf numFmtId="2" fontId="8" fillId="0" borderId="3" xfId="0" applyNumberFormat="1" applyFont="1" applyBorder="1"/>
    <xf numFmtId="10" fontId="8" fillId="0" borderId="3" xfId="0" applyNumberFormat="1" applyFont="1" applyBorder="1"/>
    <xf numFmtId="10" fontId="11" fillId="0" borderId="0" xfId="0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10" fontId="3" fillId="0" borderId="5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6" fillId="0" borderId="5" xfId="0" quotePrefix="1" applyNumberFormat="1" applyFont="1" applyBorder="1" applyAlignment="1">
      <alignment horizontal="left" vertical="top" wrapText="1"/>
    </xf>
    <xf numFmtId="0" fontId="6" fillId="0" borderId="6" xfId="0" quotePrefix="1" applyNumberFormat="1" applyFont="1" applyBorder="1" applyAlignment="1">
      <alignment horizontal="left" vertical="top" wrapText="1"/>
    </xf>
    <xf numFmtId="2" fontId="6" fillId="0" borderId="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6" fillId="0" borderId="2" xfId="0" quotePrefix="1" applyNumberFormat="1" applyFont="1" applyBorder="1" applyAlignment="1">
      <alignment vertical="top" wrapText="1"/>
    </xf>
    <xf numFmtId="0" fontId="6" fillId="0" borderId="1" xfId="0" quotePrefix="1" applyNumberFormat="1" applyFont="1" applyBorder="1" applyAlignment="1">
      <alignment vertical="top" wrapText="1"/>
    </xf>
    <xf numFmtId="0" fontId="6" fillId="0" borderId="4" xfId="0" quotePrefix="1" applyNumberFormat="1" applyFont="1" applyBorder="1" applyAlignment="1">
      <alignment vertical="top" wrapText="1"/>
    </xf>
    <xf numFmtId="0" fontId="3" fillId="0" borderId="2" xfId="0" quotePrefix="1" applyNumberFormat="1" applyFont="1" applyBorder="1" applyAlignment="1">
      <alignment vertical="top" wrapText="1"/>
    </xf>
    <xf numFmtId="0" fontId="3" fillId="0" borderId="1" xfId="0" quotePrefix="1" applyNumberFormat="1" applyFont="1" applyBorder="1" applyAlignment="1">
      <alignment vertical="top" wrapText="1"/>
    </xf>
    <xf numFmtId="0" fontId="3" fillId="0" borderId="4" xfId="0" quotePrefix="1" applyNumberFormat="1" applyFont="1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75"/>
  <sheetViews>
    <sheetView showGridLines="0" tabSelected="1" view="pageBreakPreview" zoomScale="60" zoomScaleNormal="100" workbookViewId="0">
      <selection activeCell="H1" sqref="H1:I1"/>
    </sheetView>
  </sheetViews>
  <sheetFormatPr defaultRowHeight="12.75"/>
  <cols>
    <col min="1" max="1" width="10.5703125" customWidth="1"/>
    <col min="2" max="2" width="16.28515625" customWidth="1"/>
    <col min="3" max="3" width="11.7109375" customWidth="1"/>
    <col min="4" max="4" width="14.140625" customWidth="1"/>
    <col min="5" max="5" width="17.42578125" customWidth="1"/>
    <col min="6" max="6" width="7.7109375" customWidth="1"/>
    <col min="7" max="8" width="16.42578125" style="2" customWidth="1"/>
    <col min="9" max="9" width="13.85546875" style="18" customWidth="1"/>
  </cols>
  <sheetData>
    <row r="1" spans="1:9" ht="21.75" customHeight="1">
      <c r="H1" s="25" t="s">
        <v>120</v>
      </c>
      <c r="I1" s="25"/>
    </row>
    <row r="2" spans="1:9" ht="46.5" customHeight="1">
      <c r="H2" s="25" t="s">
        <v>121</v>
      </c>
      <c r="I2" s="25"/>
    </row>
    <row r="3" spans="1:9" s="3" customFormat="1" ht="21" customHeight="1">
      <c r="A3" s="61" t="s">
        <v>116</v>
      </c>
      <c r="B3" s="61"/>
      <c r="C3" s="61"/>
      <c r="D3" s="61"/>
      <c r="E3" s="61"/>
      <c r="F3" s="61"/>
      <c r="G3" s="61"/>
      <c r="H3" s="61"/>
      <c r="I3" s="17"/>
    </row>
    <row r="4" spans="1:9" ht="15" customHeight="1">
      <c r="A4" s="63" t="s">
        <v>0</v>
      </c>
      <c r="B4" s="63"/>
      <c r="C4" s="63"/>
      <c r="D4" s="63"/>
      <c r="E4" s="63"/>
      <c r="F4" s="63"/>
      <c r="G4" s="63"/>
      <c r="H4" s="63"/>
    </row>
    <row r="5" spans="1:9" ht="6" customHeight="1">
      <c r="A5" s="62"/>
      <c r="B5" s="62"/>
      <c r="C5" s="4"/>
      <c r="D5" s="4"/>
      <c r="E5" s="4"/>
      <c r="F5" s="4"/>
      <c r="G5" s="5"/>
      <c r="H5" s="5"/>
    </row>
    <row r="6" spans="1:9" s="11" customFormat="1" ht="28.5" customHeight="1">
      <c r="A6" s="10" t="s">
        <v>1</v>
      </c>
      <c r="B6" s="55" t="s">
        <v>2</v>
      </c>
      <c r="C6" s="56"/>
      <c r="D6" s="56"/>
      <c r="E6" s="56"/>
      <c r="F6" s="57"/>
      <c r="G6" s="12" t="s">
        <v>117</v>
      </c>
      <c r="H6" s="12" t="s">
        <v>118</v>
      </c>
      <c r="I6" s="19" t="s">
        <v>119</v>
      </c>
    </row>
    <row r="7" spans="1:9" ht="12" customHeight="1">
      <c r="A7" s="13" t="s">
        <v>3</v>
      </c>
      <c r="B7" s="41" t="s">
        <v>4</v>
      </c>
      <c r="C7" s="42"/>
      <c r="D7" s="42"/>
      <c r="E7" s="42"/>
      <c r="F7" s="43"/>
      <c r="G7" s="7">
        <f>G8+G11+G16+G22</f>
        <v>59676498</v>
      </c>
      <c r="H7" s="7">
        <f>H8+H11+H16+H22</f>
        <v>62743061.990000002</v>
      </c>
      <c r="I7" s="20">
        <f>H7/G7</f>
        <v>1.0513864602108522</v>
      </c>
    </row>
    <row r="8" spans="1:9" ht="27.75" customHeight="1">
      <c r="A8" s="13" t="s">
        <v>5</v>
      </c>
      <c r="B8" s="41" t="s">
        <v>6</v>
      </c>
      <c r="C8" s="42"/>
      <c r="D8" s="42"/>
      <c r="E8" s="42"/>
      <c r="F8" s="43"/>
      <c r="G8" s="7">
        <f>G9</f>
        <v>90000</v>
      </c>
      <c r="H8" s="7">
        <f>H9</f>
        <v>89480</v>
      </c>
      <c r="I8" s="20">
        <f t="shared" ref="I8:I71" si="0">H8/G8</f>
        <v>0.99422222222222223</v>
      </c>
    </row>
    <row r="9" spans="1:9" ht="12" customHeight="1">
      <c r="A9" s="13" t="s">
        <v>7</v>
      </c>
      <c r="B9" s="41" t="s">
        <v>8</v>
      </c>
      <c r="C9" s="42"/>
      <c r="D9" s="42"/>
      <c r="E9" s="42"/>
      <c r="F9" s="43"/>
      <c r="G9" s="7">
        <f>G10</f>
        <v>90000</v>
      </c>
      <c r="H9" s="7">
        <f>H10</f>
        <v>89480</v>
      </c>
      <c r="I9" s="20">
        <f t="shared" si="0"/>
        <v>0.99422222222222223</v>
      </c>
    </row>
    <row r="10" spans="1:9" ht="12.75" customHeight="1">
      <c r="A10" s="14" t="s">
        <v>9</v>
      </c>
      <c r="B10" s="32" t="s">
        <v>10</v>
      </c>
      <c r="C10" s="33"/>
      <c r="D10" s="33"/>
      <c r="E10" s="33"/>
      <c r="F10" s="34"/>
      <c r="G10" s="6">
        <v>90000</v>
      </c>
      <c r="H10" s="6">
        <v>89480</v>
      </c>
      <c r="I10" s="20">
        <f t="shared" si="0"/>
        <v>0.99422222222222223</v>
      </c>
    </row>
    <row r="11" spans="1:9" ht="12" customHeight="1">
      <c r="A11" s="13" t="s">
        <v>11</v>
      </c>
      <c r="B11" s="41" t="s">
        <v>12</v>
      </c>
      <c r="C11" s="42"/>
      <c r="D11" s="42"/>
      <c r="E11" s="42"/>
      <c r="F11" s="43"/>
      <c r="G11" s="7">
        <f>G12+G14</f>
        <v>350000</v>
      </c>
      <c r="H11" s="7">
        <f>H12+H14</f>
        <v>165671.48000000001</v>
      </c>
      <c r="I11" s="20">
        <f t="shared" si="0"/>
        <v>0.47334708571428574</v>
      </c>
    </row>
    <row r="12" spans="1:9" ht="12" customHeight="1">
      <c r="A12" s="13" t="s">
        <v>13</v>
      </c>
      <c r="B12" s="41" t="s">
        <v>14</v>
      </c>
      <c r="C12" s="42"/>
      <c r="D12" s="42"/>
      <c r="E12" s="42"/>
      <c r="F12" s="43"/>
      <c r="G12" s="7">
        <f>G13</f>
        <v>350000</v>
      </c>
      <c r="H12" s="7">
        <f>H13</f>
        <v>165363.44</v>
      </c>
      <c r="I12" s="20">
        <f t="shared" si="0"/>
        <v>0.47246697142857141</v>
      </c>
    </row>
    <row r="13" spans="1:9" ht="40.5" customHeight="1">
      <c r="A13" s="14" t="s">
        <v>15</v>
      </c>
      <c r="B13" s="32" t="s">
        <v>16</v>
      </c>
      <c r="C13" s="33"/>
      <c r="D13" s="33"/>
      <c r="E13" s="33"/>
      <c r="F13" s="34"/>
      <c r="G13" s="6">
        <v>350000</v>
      </c>
      <c r="H13" s="6">
        <v>165363.44</v>
      </c>
      <c r="I13" s="20">
        <f t="shared" si="0"/>
        <v>0.47246697142857141</v>
      </c>
    </row>
    <row r="14" spans="1:9" ht="12.75" customHeight="1">
      <c r="A14" s="13">
        <v>13020000</v>
      </c>
      <c r="B14" s="41" t="s">
        <v>105</v>
      </c>
      <c r="C14" s="42"/>
      <c r="D14" s="42"/>
      <c r="E14" s="42"/>
      <c r="F14" s="43"/>
      <c r="G14" s="7">
        <f>G15</f>
        <v>0</v>
      </c>
      <c r="H14" s="7">
        <f>H15</f>
        <v>308.04000000000002</v>
      </c>
      <c r="I14" s="20"/>
    </row>
    <row r="15" spans="1:9" ht="12.75" customHeight="1">
      <c r="A15" s="14">
        <v>13020200</v>
      </c>
      <c r="B15" s="32" t="s">
        <v>106</v>
      </c>
      <c r="C15" s="33"/>
      <c r="D15" s="33"/>
      <c r="E15" s="33"/>
      <c r="F15" s="34"/>
      <c r="G15" s="6">
        <v>0</v>
      </c>
      <c r="H15" s="6">
        <v>308.04000000000002</v>
      </c>
      <c r="I15" s="20"/>
    </row>
    <row r="16" spans="1:9" ht="12" customHeight="1">
      <c r="A16" s="13" t="s">
        <v>17</v>
      </c>
      <c r="B16" s="58" t="s">
        <v>18</v>
      </c>
      <c r="C16" s="59"/>
      <c r="D16" s="59"/>
      <c r="E16" s="59"/>
      <c r="F16" s="60"/>
      <c r="G16" s="7">
        <f>G17+G19+G21</f>
        <v>5200000</v>
      </c>
      <c r="H16" s="7">
        <f>H17+H19+H21</f>
        <v>5997477.8700000001</v>
      </c>
      <c r="I16" s="20">
        <f t="shared" si="0"/>
        <v>1.1533611288461538</v>
      </c>
    </row>
    <row r="17" spans="1:9" ht="12.75" customHeight="1">
      <c r="A17" s="13">
        <v>14020000</v>
      </c>
      <c r="B17" s="49" t="s">
        <v>101</v>
      </c>
      <c r="C17" s="50"/>
      <c r="D17" s="50"/>
      <c r="E17" s="50"/>
      <c r="F17" s="51"/>
      <c r="G17" s="7">
        <f>G18</f>
        <v>0</v>
      </c>
      <c r="H17" s="7">
        <f>H18</f>
        <v>478447.63</v>
      </c>
      <c r="I17" s="20"/>
    </row>
    <row r="18" spans="1:9">
      <c r="A18" s="14">
        <v>14021900</v>
      </c>
      <c r="B18" s="52" t="s">
        <v>102</v>
      </c>
      <c r="C18" s="53"/>
      <c r="D18" s="53"/>
      <c r="E18" s="53"/>
      <c r="F18" s="54"/>
      <c r="G18" s="6">
        <v>0</v>
      </c>
      <c r="H18" s="6">
        <v>478447.63</v>
      </c>
      <c r="I18" s="20"/>
    </row>
    <row r="19" spans="1:9" ht="26.25" customHeight="1">
      <c r="A19" s="13">
        <v>14030000</v>
      </c>
      <c r="B19" s="49" t="s">
        <v>103</v>
      </c>
      <c r="C19" s="50"/>
      <c r="D19" s="50"/>
      <c r="E19" s="50"/>
      <c r="F19" s="51"/>
      <c r="G19" s="7">
        <f>G20</f>
        <v>0</v>
      </c>
      <c r="H19" s="7">
        <f>H20</f>
        <v>1860035.27</v>
      </c>
      <c r="I19" s="20"/>
    </row>
    <row r="20" spans="1:9">
      <c r="A20" s="14">
        <v>14031900</v>
      </c>
      <c r="B20" s="52" t="s">
        <v>102</v>
      </c>
      <c r="C20" s="53"/>
      <c r="D20" s="53"/>
      <c r="E20" s="53"/>
      <c r="F20" s="54"/>
      <c r="G20" s="6">
        <v>0</v>
      </c>
      <c r="H20" s="6">
        <v>1860035.27</v>
      </c>
      <c r="I20" s="20"/>
    </row>
    <row r="21" spans="1:9" ht="25.5" customHeight="1">
      <c r="A21" s="13" t="s">
        <v>19</v>
      </c>
      <c r="B21" s="49" t="s">
        <v>20</v>
      </c>
      <c r="C21" s="50"/>
      <c r="D21" s="50"/>
      <c r="E21" s="50"/>
      <c r="F21" s="51"/>
      <c r="G21" s="7">
        <v>5200000</v>
      </c>
      <c r="H21" s="7">
        <v>3658994.97</v>
      </c>
      <c r="I21" s="20">
        <f t="shared" si="0"/>
        <v>0.70365287884615391</v>
      </c>
    </row>
    <row r="22" spans="1:9" ht="12" customHeight="1">
      <c r="A22" s="13" t="s">
        <v>21</v>
      </c>
      <c r="B22" s="41" t="s">
        <v>22</v>
      </c>
      <c r="C22" s="42"/>
      <c r="D22" s="42"/>
      <c r="E22" s="42"/>
      <c r="F22" s="43"/>
      <c r="G22" s="7">
        <f>G23+G38+G34</f>
        <v>54036498</v>
      </c>
      <c r="H22" s="7">
        <f>H23+H38+H34</f>
        <v>56490432.640000001</v>
      </c>
      <c r="I22" s="20">
        <f t="shared" si="0"/>
        <v>1.0454125402427079</v>
      </c>
    </row>
    <row r="23" spans="1:9" ht="12" customHeight="1">
      <c r="A23" s="13" t="s">
        <v>23</v>
      </c>
      <c r="B23" s="41" t="s">
        <v>24</v>
      </c>
      <c r="C23" s="42"/>
      <c r="D23" s="42"/>
      <c r="E23" s="42"/>
      <c r="F23" s="43"/>
      <c r="G23" s="7">
        <f>G24+G25+G26+G27+G28+G29+G30+G31+G32+G33</f>
        <v>24930028</v>
      </c>
      <c r="H23" s="7">
        <f>H24+H25+H26+H27+H28+H29+H30+H31+H32+H33</f>
        <v>27004206.849999998</v>
      </c>
      <c r="I23" s="20">
        <f t="shared" si="0"/>
        <v>1.083200020874425</v>
      </c>
    </row>
    <row r="24" spans="1:9" ht="27" customHeight="1">
      <c r="A24" s="14" t="s">
        <v>25</v>
      </c>
      <c r="B24" s="32" t="s">
        <v>26</v>
      </c>
      <c r="C24" s="33"/>
      <c r="D24" s="33"/>
      <c r="E24" s="33"/>
      <c r="F24" s="34"/>
      <c r="G24" s="6">
        <v>30000</v>
      </c>
      <c r="H24" s="6">
        <v>22329.93</v>
      </c>
      <c r="I24" s="20">
        <f t="shared" si="0"/>
        <v>0.74433099999999996</v>
      </c>
    </row>
    <row r="25" spans="1:9" ht="27" customHeight="1">
      <c r="A25" s="14" t="s">
        <v>27</v>
      </c>
      <c r="B25" s="32" t="s">
        <v>28</v>
      </c>
      <c r="C25" s="33"/>
      <c r="D25" s="33"/>
      <c r="E25" s="33"/>
      <c r="F25" s="34"/>
      <c r="G25" s="6">
        <v>62800</v>
      </c>
      <c r="H25" s="6">
        <v>198465</v>
      </c>
      <c r="I25" s="20">
        <f t="shared" si="0"/>
        <v>3.1602707006369428</v>
      </c>
    </row>
    <row r="26" spans="1:9" ht="24.75" customHeight="1">
      <c r="A26" s="14" t="s">
        <v>29</v>
      </c>
      <c r="B26" s="32" t="s">
        <v>30</v>
      </c>
      <c r="C26" s="33"/>
      <c r="D26" s="33"/>
      <c r="E26" s="33"/>
      <c r="F26" s="34"/>
      <c r="G26" s="6">
        <v>8200</v>
      </c>
      <c r="H26" s="6">
        <v>32559.88</v>
      </c>
      <c r="I26" s="20">
        <f t="shared" si="0"/>
        <v>3.9707170731707317</v>
      </c>
    </row>
    <row r="27" spans="1:9" ht="25.5" customHeight="1">
      <c r="A27" s="14" t="s">
        <v>31</v>
      </c>
      <c r="B27" s="32" t="s">
        <v>32</v>
      </c>
      <c r="C27" s="33"/>
      <c r="D27" s="33"/>
      <c r="E27" s="33"/>
      <c r="F27" s="34"/>
      <c r="G27" s="6">
        <v>600000</v>
      </c>
      <c r="H27" s="6">
        <v>1021017.69</v>
      </c>
      <c r="I27" s="20">
        <f t="shared" si="0"/>
        <v>1.7016961499999999</v>
      </c>
    </row>
    <row r="28" spans="1:9" ht="12" customHeight="1">
      <c r="A28" s="14" t="s">
        <v>33</v>
      </c>
      <c r="B28" s="32" t="s">
        <v>34</v>
      </c>
      <c r="C28" s="33"/>
      <c r="D28" s="33"/>
      <c r="E28" s="33"/>
      <c r="F28" s="34"/>
      <c r="G28" s="6">
        <v>14949578</v>
      </c>
      <c r="H28" s="6">
        <v>16089914.91</v>
      </c>
      <c r="I28" s="20">
        <f t="shared" si="0"/>
        <v>1.07627886954401</v>
      </c>
    </row>
    <row r="29" spans="1:9" ht="12" customHeight="1">
      <c r="A29" s="14" t="s">
        <v>35</v>
      </c>
      <c r="B29" s="32" t="s">
        <v>36</v>
      </c>
      <c r="C29" s="33"/>
      <c r="D29" s="33"/>
      <c r="E29" s="33"/>
      <c r="F29" s="34"/>
      <c r="G29" s="6">
        <v>5026950</v>
      </c>
      <c r="H29" s="6">
        <v>6315580.9800000004</v>
      </c>
      <c r="I29" s="20">
        <f t="shared" si="0"/>
        <v>1.2563444991495838</v>
      </c>
    </row>
    <row r="30" spans="1:9" ht="12" customHeight="1">
      <c r="A30" s="14" t="s">
        <v>37</v>
      </c>
      <c r="B30" s="32" t="s">
        <v>38</v>
      </c>
      <c r="C30" s="33"/>
      <c r="D30" s="33"/>
      <c r="E30" s="33"/>
      <c r="F30" s="34"/>
      <c r="G30" s="6">
        <v>269000</v>
      </c>
      <c r="H30" s="6">
        <v>244558.03</v>
      </c>
      <c r="I30" s="20">
        <f t="shared" si="0"/>
        <v>0.90913765799256507</v>
      </c>
    </row>
    <row r="31" spans="1:9" ht="12" customHeight="1">
      <c r="A31" s="14" t="s">
        <v>39</v>
      </c>
      <c r="B31" s="32" t="s">
        <v>40</v>
      </c>
      <c r="C31" s="33"/>
      <c r="D31" s="33"/>
      <c r="E31" s="33"/>
      <c r="F31" s="34"/>
      <c r="G31" s="6">
        <v>1400000</v>
      </c>
      <c r="H31" s="6">
        <v>1424024.49</v>
      </c>
      <c r="I31" s="20">
        <f t="shared" si="0"/>
        <v>1.0171603499999999</v>
      </c>
    </row>
    <row r="32" spans="1:9" ht="12" customHeight="1">
      <c r="A32" s="14" t="s">
        <v>41</v>
      </c>
      <c r="B32" s="32" t="s">
        <v>42</v>
      </c>
      <c r="C32" s="33"/>
      <c r="D32" s="33"/>
      <c r="E32" s="33"/>
      <c r="F32" s="34"/>
      <c r="G32" s="6">
        <v>2400000</v>
      </c>
      <c r="H32" s="6">
        <v>1553361.95</v>
      </c>
      <c r="I32" s="20">
        <f t="shared" si="0"/>
        <v>0.64723414583333327</v>
      </c>
    </row>
    <row r="33" spans="1:9" ht="12" customHeight="1">
      <c r="A33" s="14" t="s">
        <v>43</v>
      </c>
      <c r="B33" s="32" t="s">
        <v>44</v>
      </c>
      <c r="C33" s="33"/>
      <c r="D33" s="33"/>
      <c r="E33" s="33"/>
      <c r="F33" s="34"/>
      <c r="G33" s="6">
        <v>183500</v>
      </c>
      <c r="H33" s="6">
        <v>102393.99</v>
      </c>
      <c r="I33" s="20">
        <f t="shared" si="0"/>
        <v>0.55800539509536784</v>
      </c>
    </row>
    <row r="34" spans="1:9" ht="26.25" customHeight="1">
      <c r="A34" s="13">
        <v>18040000</v>
      </c>
      <c r="B34" s="41" t="s">
        <v>107</v>
      </c>
      <c r="C34" s="42"/>
      <c r="D34" s="42"/>
      <c r="E34" s="42"/>
      <c r="F34" s="43"/>
      <c r="G34" s="7">
        <f>G35+G36+G37</f>
        <v>0</v>
      </c>
      <c r="H34" s="7">
        <f>H35+H36+H37</f>
        <v>-10153.83</v>
      </c>
      <c r="I34" s="20"/>
    </row>
    <row r="35" spans="1:9" ht="27" customHeight="1">
      <c r="A35" s="14">
        <v>18040100</v>
      </c>
      <c r="B35" s="32" t="s">
        <v>108</v>
      </c>
      <c r="C35" s="33"/>
      <c r="D35" s="33"/>
      <c r="E35" s="33"/>
      <c r="F35" s="34"/>
      <c r="G35" s="6">
        <v>0</v>
      </c>
      <c r="H35" s="6">
        <v>-8359.83</v>
      </c>
      <c r="I35" s="20"/>
    </row>
    <row r="36" spans="1:9" ht="26.25" customHeight="1">
      <c r="A36" s="14">
        <v>18040200</v>
      </c>
      <c r="B36" s="32" t="s">
        <v>110</v>
      </c>
      <c r="C36" s="33"/>
      <c r="D36" s="33"/>
      <c r="E36" s="33"/>
      <c r="F36" s="34"/>
      <c r="G36" s="6">
        <v>0</v>
      </c>
      <c r="H36" s="6">
        <v>-250</v>
      </c>
      <c r="I36" s="20"/>
    </row>
    <row r="37" spans="1:9" ht="25.5" customHeight="1">
      <c r="A37" s="14">
        <v>18040600</v>
      </c>
      <c r="B37" s="32" t="s">
        <v>109</v>
      </c>
      <c r="C37" s="33"/>
      <c r="D37" s="33"/>
      <c r="E37" s="33"/>
      <c r="F37" s="34"/>
      <c r="G37" s="6">
        <v>0</v>
      </c>
      <c r="H37" s="6">
        <v>-1544</v>
      </c>
      <c r="I37" s="20"/>
    </row>
    <row r="38" spans="1:9" ht="12" customHeight="1">
      <c r="A38" s="13" t="s">
        <v>45</v>
      </c>
      <c r="B38" s="41" t="s">
        <v>46</v>
      </c>
      <c r="C38" s="42"/>
      <c r="D38" s="42"/>
      <c r="E38" s="42"/>
      <c r="F38" s="43"/>
      <c r="G38" s="7">
        <f>G40+G41+G39</f>
        <v>29106470</v>
      </c>
      <c r="H38" s="7">
        <f>H40+H41+H39</f>
        <v>29496379.620000001</v>
      </c>
      <c r="I38" s="20">
        <f t="shared" si="0"/>
        <v>1.0133959775953594</v>
      </c>
    </row>
    <row r="39" spans="1:9" ht="14.25" customHeight="1">
      <c r="A39" s="14" t="s">
        <v>104</v>
      </c>
      <c r="B39" s="32" t="s">
        <v>115</v>
      </c>
      <c r="C39" s="33"/>
      <c r="D39" s="33"/>
      <c r="E39" s="33"/>
      <c r="F39" s="34"/>
      <c r="G39" s="6">
        <v>0</v>
      </c>
      <c r="H39" s="6">
        <v>-2727.38</v>
      </c>
      <c r="I39" s="20"/>
    </row>
    <row r="40" spans="1:9" ht="12" customHeight="1">
      <c r="A40" s="14" t="s">
        <v>47</v>
      </c>
      <c r="B40" s="32" t="s">
        <v>48</v>
      </c>
      <c r="C40" s="33"/>
      <c r="D40" s="33"/>
      <c r="E40" s="33"/>
      <c r="F40" s="34"/>
      <c r="G40" s="6">
        <v>2913000</v>
      </c>
      <c r="H40" s="6">
        <v>3151448.53</v>
      </c>
      <c r="I40" s="20">
        <f t="shared" si="0"/>
        <v>1.081856687263989</v>
      </c>
    </row>
    <row r="41" spans="1:9" s="1" customFormat="1" ht="12" customHeight="1">
      <c r="A41" s="14" t="s">
        <v>49</v>
      </c>
      <c r="B41" s="32" t="s">
        <v>50</v>
      </c>
      <c r="C41" s="33"/>
      <c r="D41" s="33"/>
      <c r="E41" s="33"/>
      <c r="F41" s="34"/>
      <c r="G41" s="6">
        <v>26193470</v>
      </c>
      <c r="H41" s="6">
        <v>26347658.469999999</v>
      </c>
      <c r="I41" s="20">
        <f t="shared" si="0"/>
        <v>1.0058865232441521</v>
      </c>
    </row>
    <row r="42" spans="1:9" ht="12" customHeight="1">
      <c r="A42" s="13" t="s">
        <v>51</v>
      </c>
      <c r="B42" s="41" t="s">
        <v>52</v>
      </c>
      <c r="C42" s="42"/>
      <c r="D42" s="42"/>
      <c r="E42" s="42"/>
      <c r="F42" s="43"/>
      <c r="G42" s="7">
        <f>G43+G50+G63</f>
        <v>5807750</v>
      </c>
      <c r="H42" s="7">
        <f>H43+H50+H63</f>
        <v>3230183.27</v>
      </c>
      <c r="I42" s="20">
        <f t="shared" si="0"/>
        <v>0.55618497180491588</v>
      </c>
    </row>
    <row r="43" spans="1:9" ht="12" customHeight="1">
      <c r="A43" s="13" t="s">
        <v>53</v>
      </c>
      <c r="B43" s="41" t="s">
        <v>54</v>
      </c>
      <c r="C43" s="42"/>
      <c r="D43" s="42"/>
      <c r="E43" s="42"/>
      <c r="F43" s="43"/>
      <c r="G43" s="7">
        <f>G44+G47</f>
        <v>30800</v>
      </c>
      <c r="H43" s="7">
        <f>H44+H47</f>
        <v>61157.45</v>
      </c>
      <c r="I43" s="20">
        <f t="shared" si="0"/>
        <v>1.9856314935064934</v>
      </c>
    </row>
    <row r="44" spans="1:9" ht="12" customHeight="1">
      <c r="A44" s="28" t="s">
        <v>55</v>
      </c>
      <c r="B44" s="35" t="s">
        <v>56</v>
      </c>
      <c r="C44" s="36"/>
      <c r="D44" s="36"/>
      <c r="E44" s="36"/>
      <c r="F44" s="37"/>
      <c r="G44" s="30">
        <f>G46</f>
        <v>20000</v>
      </c>
      <c r="H44" s="30">
        <f>H46</f>
        <v>5210</v>
      </c>
      <c r="I44" s="26">
        <f t="shared" si="0"/>
        <v>0.26050000000000001</v>
      </c>
    </row>
    <row r="45" spans="1:9" ht="41.25" customHeight="1">
      <c r="A45" s="29"/>
      <c r="B45" s="38"/>
      <c r="C45" s="39"/>
      <c r="D45" s="39"/>
      <c r="E45" s="39"/>
      <c r="F45" s="40"/>
      <c r="G45" s="31"/>
      <c r="H45" s="31"/>
      <c r="I45" s="27"/>
    </row>
    <row r="46" spans="1:9" ht="26.25" customHeight="1">
      <c r="A46" s="14" t="s">
        <v>57</v>
      </c>
      <c r="B46" s="32" t="s">
        <v>58</v>
      </c>
      <c r="C46" s="33"/>
      <c r="D46" s="33"/>
      <c r="E46" s="33"/>
      <c r="F46" s="34"/>
      <c r="G46" s="6">
        <v>20000</v>
      </c>
      <c r="H46" s="6">
        <v>5210</v>
      </c>
      <c r="I46" s="20">
        <f t="shared" si="0"/>
        <v>0.26050000000000001</v>
      </c>
    </row>
    <row r="47" spans="1:9" ht="12" customHeight="1">
      <c r="A47" s="13" t="s">
        <v>59</v>
      </c>
      <c r="B47" s="41" t="s">
        <v>60</v>
      </c>
      <c r="C47" s="42"/>
      <c r="D47" s="42"/>
      <c r="E47" s="42"/>
      <c r="F47" s="43"/>
      <c r="G47" s="7">
        <f>G48+G49</f>
        <v>10800</v>
      </c>
      <c r="H47" s="7">
        <f>H48+H49</f>
        <v>55947.45</v>
      </c>
      <c r="I47" s="20">
        <f t="shared" si="0"/>
        <v>5.1803194444444438</v>
      </c>
    </row>
    <row r="48" spans="1:9" ht="12" customHeight="1">
      <c r="A48" s="14" t="s">
        <v>61</v>
      </c>
      <c r="B48" s="32" t="s">
        <v>62</v>
      </c>
      <c r="C48" s="33"/>
      <c r="D48" s="33"/>
      <c r="E48" s="33"/>
      <c r="F48" s="34"/>
      <c r="G48" s="6">
        <v>10800</v>
      </c>
      <c r="H48" s="6">
        <v>19069.2</v>
      </c>
      <c r="I48" s="20">
        <f t="shared" si="0"/>
        <v>1.7656666666666667</v>
      </c>
    </row>
    <row r="49" spans="1:9" ht="25.5" customHeight="1">
      <c r="A49" s="14" t="s">
        <v>113</v>
      </c>
      <c r="B49" s="32" t="s">
        <v>114</v>
      </c>
      <c r="C49" s="33"/>
      <c r="D49" s="33"/>
      <c r="E49" s="33"/>
      <c r="F49" s="34"/>
      <c r="G49" s="6">
        <v>0</v>
      </c>
      <c r="H49" s="6">
        <v>36878.25</v>
      </c>
      <c r="I49" s="20"/>
    </row>
    <row r="50" spans="1:9" ht="12" customHeight="1">
      <c r="A50" s="28" t="s">
        <v>63</v>
      </c>
      <c r="B50" s="35" t="s">
        <v>64</v>
      </c>
      <c r="C50" s="36"/>
      <c r="D50" s="36"/>
      <c r="E50" s="36"/>
      <c r="F50" s="37"/>
      <c r="G50" s="30">
        <f>G52+G57+G60</f>
        <v>5766150</v>
      </c>
      <c r="H50" s="30">
        <f>H52+H57+H60</f>
        <v>3081947.28</v>
      </c>
      <c r="I50" s="26">
        <f t="shared" si="0"/>
        <v>0.53448961265315675</v>
      </c>
    </row>
    <row r="51" spans="1:9" ht="14.25" customHeight="1">
      <c r="A51" s="29"/>
      <c r="B51" s="38"/>
      <c r="C51" s="39"/>
      <c r="D51" s="39"/>
      <c r="E51" s="39"/>
      <c r="F51" s="40"/>
      <c r="G51" s="31"/>
      <c r="H51" s="31"/>
      <c r="I51" s="27"/>
    </row>
    <row r="52" spans="1:9" ht="14.25" customHeight="1">
      <c r="A52" s="13" t="s">
        <v>65</v>
      </c>
      <c r="B52" s="41" t="s">
        <v>66</v>
      </c>
      <c r="C52" s="42"/>
      <c r="D52" s="42"/>
      <c r="E52" s="42"/>
      <c r="F52" s="43"/>
      <c r="G52" s="7">
        <f>G53+G54+G55+G56</f>
        <v>2206100</v>
      </c>
      <c r="H52" s="7">
        <f>H53+H54+H55+H56</f>
        <v>1789676.67</v>
      </c>
      <c r="I52" s="20">
        <f t="shared" si="0"/>
        <v>0.81124004804859251</v>
      </c>
    </row>
    <row r="53" spans="1:9" ht="27" customHeight="1">
      <c r="A53" s="14" t="s">
        <v>67</v>
      </c>
      <c r="B53" s="32" t="s">
        <v>68</v>
      </c>
      <c r="C53" s="33"/>
      <c r="D53" s="33"/>
      <c r="E53" s="33"/>
      <c r="F53" s="34"/>
      <c r="G53" s="6">
        <v>6100</v>
      </c>
      <c r="H53" s="6">
        <v>17520</v>
      </c>
      <c r="I53" s="20">
        <f t="shared" si="0"/>
        <v>2.8721311475409834</v>
      </c>
    </row>
    <row r="54" spans="1:9" ht="14.25" customHeight="1">
      <c r="A54" s="14" t="s">
        <v>69</v>
      </c>
      <c r="B54" s="32" t="s">
        <v>70</v>
      </c>
      <c r="C54" s="33"/>
      <c r="D54" s="33"/>
      <c r="E54" s="33"/>
      <c r="F54" s="34"/>
      <c r="G54" s="6">
        <v>2100000</v>
      </c>
      <c r="H54" s="6">
        <f>1434825.46+234528.81</f>
        <v>1669354.27</v>
      </c>
      <c r="I54" s="20">
        <f t="shared" si="0"/>
        <v>0.7949306047619048</v>
      </c>
    </row>
    <row r="55" spans="1:9" ht="26.25" customHeight="1">
      <c r="A55" s="14" t="s">
        <v>71</v>
      </c>
      <c r="B55" s="32" t="s">
        <v>72</v>
      </c>
      <c r="C55" s="33"/>
      <c r="D55" s="33"/>
      <c r="E55" s="33"/>
      <c r="F55" s="34"/>
      <c r="G55" s="6">
        <v>100000</v>
      </c>
      <c r="H55" s="6">
        <v>100402.4</v>
      </c>
      <c r="I55" s="20">
        <f t="shared" si="0"/>
        <v>1.004024</v>
      </c>
    </row>
    <row r="56" spans="1:9" ht="51" customHeight="1">
      <c r="A56" s="14" t="s">
        <v>111</v>
      </c>
      <c r="B56" s="32" t="s">
        <v>112</v>
      </c>
      <c r="C56" s="33"/>
      <c r="D56" s="33"/>
      <c r="E56" s="33"/>
      <c r="F56" s="34"/>
      <c r="G56" s="6">
        <v>0</v>
      </c>
      <c r="H56" s="6">
        <v>2400</v>
      </c>
      <c r="I56" s="20"/>
    </row>
    <row r="57" spans="1:9" ht="12" customHeight="1">
      <c r="A57" s="15" t="s">
        <v>73</v>
      </c>
      <c r="B57" s="35" t="s">
        <v>74</v>
      </c>
      <c r="C57" s="36"/>
      <c r="D57" s="36"/>
      <c r="E57" s="36"/>
      <c r="F57" s="37"/>
      <c r="G57" s="30">
        <f>G59</f>
        <v>1050000</v>
      </c>
      <c r="H57" s="30">
        <f>H59</f>
        <v>1062583.22</v>
      </c>
      <c r="I57" s="26">
        <f t="shared" si="0"/>
        <v>1.011984019047619</v>
      </c>
    </row>
    <row r="58" spans="1:9" ht="14.25" customHeight="1">
      <c r="A58" s="16"/>
      <c r="B58" s="38"/>
      <c r="C58" s="39"/>
      <c r="D58" s="39"/>
      <c r="E58" s="39"/>
      <c r="F58" s="40"/>
      <c r="G58" s="31"/>
      <c r="H58" s="31"/>
      <c r="I58" s="27"/>
    </row>
    <row r="59" spans="1:9" ht="24" customHeight="1">
      <c r="A59" s="14" t="s">
        <v>75</v>
      </c>
      <c r="B59" s="32" t="s">
        <v>76</v>
      </c>
      <c r="C59" s="33"/>
      <c r="D59" s="33"/>
      <c r="E59" s="33"/>
      <c r="F59" s="34"/>
      <c r="G59" s="6">
        <v>1050000</v>
      </c>
      <c r="H59" s="6">
        <v>1062583.22</v>
      </c>
      <c r="I59" s="20">
        <f t="shared" si="0"/>
        <v>1.011984019047619</v>
      </c>
    </row>
    <row r="60" spans="1:9" ht="12" customHeight="1">
      <c r="A60" s="13" t="s">
        <v>77</v>
      </c>
      <c r="B60" s="41" t="s">
        <v>78</v>
      </c>
      <c r="C60" s="42"/>
      <c r="D60" s="42"/>
      <c r="E60" s="42"/>
      <c r="F60" s="43"/>
      <c r="G60" s="7">
        <f>G61+G62</f>
        <v>2510050</v>
      </c>
      <c r="H60" s="7">
        <f>H61+H62</f>
        <v>229687.39</v>
      </c>
      <c r="I60" s="20">
        <f t="shared" si="0"/>
        <v>9.1507097468177936E-2</v>
      </c>
    </row>
    <row r="61" spans="1:9" ht="27" customHeight="1">
      <c r="A61" s="14" t="s">
        <v>79</v>
      </c>
      <c r="B61" s="32" t="s">
        <v>80</v>
      </c>
      <c r="C61" s="33"/>
      <c r="D61" s="33"/>
      <c r="E61" s="33"/>
      <c r="F61" s="34"/>
      <c r="G61" s="6">
        <v>130050</v>
      </c>
      <c r="H61" s="6">
        <v>155305.44</v>
      </c>
      <c r="I61" s="20">
        <f t="shared" si="0"/>
        <v>1.1941979238754326</v>
      </c>
    </row>
    <row r="62" spans="1:9" ht="27" customHeight="1">
      <c r="A62" s="14" t="s">
        <v>81</v>
      </c>
      <c r="B62" s="32" t="s">
        <v>82</v>
      </c>
      <c r="C62" s="33"/>
      <c r="D62" s="33"/>
      <c r="E62" s="33"/>
      <c r="F62" s="34"/>
      <c r="G62" s="6">
        <v>2380000</v>
      </c>
      <c r="H62" s="6">
        <v>74381.95</v>
      </c>
      <c r="I62" s="20">
        <f t="shared" si="0"/>
        <v>3.1252920168067223E-2</v>
      </c>
    </row>
    <row r="63" spans="1:9" ht="12" customHeight="1">
      <c r="A63" s="13" t="s">
        <v>83</v>
      </c>
      <c r="B63" s="41" t="s">
        <v>84</v>
      </c>
      <c r="C63" s="42"/>
      <c r="D63" s="42"/>
      <c r="E63" s="42"/>
      <c r="F63" s="43"/>
      <c r="G63" s="7">
        <f>G64</f>
        <v>10800</v>
      </c>
      <c r="H63" s="7">
        <f>H64</f>
        <v>87078.54</v>
      </c>
      <c r="I63" s="20">
        <f t="shared" si="0"/>
        <v>8.0628277777777768</v>
      </c>
    </row>
    <row r="64" spans="1:9" ht="12" customHeight="1">
      <c r="A64" s="13" t="s">
        <v>85</v>
      </c>
      <c r="B64" s="41" t="s">
        <v>60</v>
      </c>
      <c r="C64" s="42"/>
      <c r="D64" s="42"/>
      <c r="E64" s="42"/>
      <c r="F64" s="43"/>
      <c r="G64" s="7">
        <f>G65</f>
        <v>10800</v>
      </c>
      <c r="H64" s="7">
        <f>H65</f>
        <v>87078.54</v>
      </c>
      <c r="I64" s="20">
        <f t="shared" si="0"/>
        <v>8.0628277777777768</v>
      </c>
    </row>
    <row r="65" spans="1:9" ht="12" customHeight="1">
      <c r="A65" s="14" t="s">
        <v>86</v>
      </c>
      <c r="B65" s="32" t="s">
        <v>60</v>
      </c>
      <c r="C65" s="33"/>
      <c r="D65" s="33"/>
      <c r="E65" s="33"/>
      <c r="F65" s="34"/>
      <c r="G65" s="6">
        <v>10800</v>
      </c>
      <c r="H65" s="6">
        <v>87078.54</v>
      </c>
      <c r="I65" s="20">
        <f t="shared" si="0"/>
        <v>8.0628277777777768</v>
      </c>
    </row>
    <row r="66" spans="1:9" ht="12" customHeight="1">
      <c r="A66" s="13" t="s">
        <v>87</v>
      </c>
      <c r="B66" s="41" t="s">
        <v>88</v>
      </c>
      <c r="C66" s="42"/>
      <c r="D66" s="42"/>
      <c r="E66" s="42"/>
      <c r="F66" s="43"/>
      <c r="G66" s="7">
        <f>G67</f>
        <v>37681800</v>
      </c>
      <c r="H66" s="7">
        <f>H67</f>
        <v>35956432.119999997</v>
      </c>
      <c r="I66" s="20">
        <f t="shared" si="0"/>
        <v>0.95421216927004537</v>
      </c>
    </row>
    <row r="67" spans="1:9" ht="12" customHeight="1">
      <c r="A67" s="13" t="s">
        <v>89</v>
      </c>
      <c r="B67" s="41" t="s">
        <v>90</v>
      </c>
      <c r="C67" s="42"/>
      <c r="D67" s="42"/>
      <c r="E67" s="42"/>
      <c r="F67" s="43"/>
      <c r="G67" s="7">
        <f>G68</f>
        <v>37681800</v>
      </c>
      <c r="H67" s="7">
        <f>H68</f>
        <v>35956432.119999997</v>
      </c>
      <c r="I67" s="20">
        <f t="shared" si="0"/>
        <v>0.95421216927004537</v>
      </c>
    </row>
    <row r="68" spans="1:9" ht="12" customHeight="1">
      <c r="A68" s="13" t="s">
        <v>91</v>
      </c>
      <c r="B68" s="41" t="s">
        <v>92</v>
      </c>
      <c r="C68" s="42"/>
      <c r="D68" s="42"/>
      <c r="E68" s="42"/>
      <c r="F68" s="43"/>
      <c r="G68" s="7">
        <f>G69+G70</f>
        <v>37681800</v>
      </c>
      <c r="H68" s="7">
        <f>H69+H70</f>
        <v>35956432.119999997</v>
      </c>
      <c r="I68" s="20">
        <f t="shared" si="0"/>
        <v>0.95421216927004537</v>
      </c>
    </row>
    <row r="69" spans="1:9" ht="26.25" customHeight="1">
      <c r="A69" s="14" t="s">
        <v>93</v>
      </c>
      <c r="B69" s="32" t="s">
        <v>94</v>
      </c>
      <c r="C69" s="33"/>
      <c r="D69" s="33"/>
      <c r="E69" s="33"/>
      <c r="F69" s="34"/>
      <c r="G69" s="6">
        <v>190000</v>
      </c>
      <c r="H69" s="6">
        <v>190000</v>
      </c>
      <c r="I69" s="20">
        <f t="shared" si="0"/>
        <v>1</v>
      </c>
    </row>
    <row r="70" spans="1:9" ht="12" customHeight="1">
      <c r="A70" s="14" t="s">
        <v>95</v>
      </c>
      <c r="B70" s="32" t="s">
        <v>96</v>
      </c>
      <c r="C70" s="33"/>
      <c r="D70" s="33"/>
      <c r="E70" s="33"/>
      <c r="F70" s="34"/>
      <c r="G70" s="6">
        <v>37491800</v>
      </c>
      <c r="H70" s="6">
        <v>35766432.119999997</v>
      </c>
      <c r="I70" s="20">
        <f t="shared" si="0"/>
        <v>0.95398012685440547</v>
      </c>
    </row>
    <row r="71" spans="1:9" s="9" customFormat="1" ht="15" customHeight="1">
      <c r="A71" s="45" t="s">
        <v>97</v>
      </c>
      <c r="B71" s="46"/>
      <c r="C71" s="46"/>
      <c r="D71" s="46"/>
      <c r="E71" s="46"/>
      <c r="F71" s="47"/>
      <c r="G71" s="21">
        <f>G7+G42</f>
        <v>65484248</v>
      </c>
      <c r="H71" s="21">
        <f>H7+H42</f>
        <v>65973245.260000005</v>
      </c>
      <c r="I71" s="22">
        <f t="shared" si="0"/>
        <v>1.007467402847781</v>
      </c>
    </row>
    <row r="72" spans="1:9" s="9" customFormat="1" ht="15" customHeight="1">
      <c r="A72" s="45" t="s">
        <v>98</v>
      </c>
      <c r="B72" s="46"/>
      <c r="C72" s="46"/>
      <c r="D72" s="46"/>
      <c r="E72" s="46"/>
      <c r="F72" s="47"/>
      <c r="G72" s="21">
        <f>G71+G66</f>
        <v>103166048</v>
      </c>
      <c r="H72" s="21">
        <f>H71+H66</f>
        <v>101929677.38</v>
      </c>
      <c r="I72" s="22">
        <f t="shared" ref="I72" si="1">H72/G72</f>
        <v>0.98801572180025732</v>
      </c>
    </row>
    <row r="73" spans="1:9">
      <c r="A73" s="4"/>
      <c r="B73" s="4"/>
      <c r="C73" s="4"/>
      <c r="D73" s="4"/>
      <c r="E73" s="4"/>
      <c r="F73" s="4"/>
      <c r="G73" s="8"/>
      <c r="H73" s="8"/>
    </row>
    <row r="74" spans="1:9">
      <c r="A74" s="4"/>
      <c r="B74" s="4"/>
      <c r="C74" s="4"/>
      <c r="D74" s="4"/>
      <c r="E74" s="4"/>
      <c r="F74" s="4"/>
      <c r="G74" s="8"/>
      <c r="H74" s="8"/>
    </row>
    <row r="75" spans="1:9" s="24" customFormat="1" ht="17.100000000000001" customHeight="1">
      <c r="A75" s="48" t="s">
        <v>100</v>
      </c>
      <c r="B75" s="48"/>
      <c r="C75" s="48"/>
      <c r="D75" s="48"/>
      <c r="E75" s="48"/>
      <c r="F75" s="48"/>
      <c r="G75" s="44" t="s">
        <v>99</v>
      </c>
      <c r="H75" s="44"/>
      <c r="I75" s="23"/>
    </row>
  </sheetData>
  <mergeCells count="82">
    <mergeCell ref="G57:G58"/>
    <mergeCell ref="A3:H3"/>
    <mergeCell ref="A5:B5"/>
    <mergeCell ref="A4:H4"/>
    <mergeCell ref="B39:F39"/>
    <mergeCell ref="B34:F34"/>
    <mergeCell ref="B35:F35"/>
    <mergeCell ref="B37:F37"/>
    <mergeCell ref="B36:F36"/>
    <mergeCell ref="B26:F26"/>
    <mergeCell ref="B27:F27"/>
    <mergeCell ref="B28:F28"/>
    <mergeCell ref="B23:F23"/>
    <mergeCell ref="B24:F24"/>
    <mergeCell ref="B25:F25"/>
    <mergeCell ref="B8:F8"/>
    <mergeCell ref="B9:F9"/>
    <mergeCell ref="B10:F10"/>
    <mergeCell ref="B6:F6"/>
    <mergeCell ref="B7:F7"/>
    <mergeCell ref="B16:F16"/>
    <mergeCell ref="B17:F17"/>
    <mergeCell ref="B22:F22"/>
    <mergeCell ref="B11:F11"/>
    <mergeCell ref="B12:F12"/>
    <mergeCell ref="B13:F13"/>
    <mergeCell ref="B15:F15"/>
    <mergeCell ref="B14:F14"/>
    <mergeCell ref="B18:F18"/>
    <mergeCell ref="B19:F19"/>
    <mergeCell ref="B20:F20"/>
    <mergeCell ref="B21:F21"/>
    <mergeCell ref="B33:F33"/>
    <mergeCell ref="B38:F38"/>
    <mergeCell ref="B29:F29"/>
    <mergeCell ref="B30:F30"/>
    <mergeCell ref="B31:F31"/>
    <mergeCell ref="B32:F32"/>
    <mergeCell ref="B41:F41"/>
    <mergeCell ref="B42:F42"/>
    <mergeCell ref="B43:F43"/>
    <mergeCell ref="B40:F40"/>
    <mergeCell ref="B61:F61"/>
    <mergeCell ref="B54:F54"/>
    <mergeCell ref="B55:F55"/>
    <mergeCell ref="B56:F56"/>
    <mergeCell ref="B49:F49"/>
    <mergeCell ref="B47:F47"/>
    <mergeCell ref="B62:F62"/>
    <mergeCell ref="B63:F63"/>
    <mergeCell ref="B57:F58"/>
    <mergeCell ref="B59:F59"/>
    <mergeCell ref="B60:F60"/>
    <mergeCell ref="B67:F67"/>
    <mergeCell ref="B68:F68"/>
    <mergeCell ref="B69:F69"/>
    <mergeCell ref="B64:F64"/>
    <mergeCell ref="B65:F65"/>
    <mergeCell ref="B66:F66"/>
    <mergeCell ref="G75:H75"/>
    <mergeCell ref="A71:F71"/>
    <mergeCell ref="A72:F72"/>
    <mergeCell ref="A75:F75"/>
    <mergeCell ref="B70:F70"/>
    <mergeCell ref="A44:A45"/>
    <mergeCell ref="G44:G45"/>
    <mergeCell ref="A50:A51"/>
    <mergeCell ref="G50:G51"/>
    <mergeCell ref="B53:F53"/>
    <mergeCell ref="B48:F48"/>
    <mergeCell ref="B50:F51"/>
    <mergeCell ref="B52:F52"/>
    <mergeCell ref="B44:F45"/>
    <mergeCell ref="B46:F46"/>
    <mergeCell ref="H1:I1"/>
    <mergeCell ref="H2:I2"/>
    <mergeCell ref="I44:I45"/>
    <mergeCell ref="I50:I51"/>
    <mergeCell ref="I57:I58"/>
    <mergeCell ref="H44:H45"/>
    <mergeCell ref="H50:H51"/>
    <mergeCell ref="H57:H58"/>
  </mergeCells>
  <pageMargins left="0.25138888888888888" right="0.25" top="0.39375000000000004" bottom="0.39375000000000004" header="0.3" footer="0.3"/>
  <pageSetup paperSize="9" scale="80" fitToHeight="100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Rada</cp:lastModifiedBy>
  <cp:lastPrinted>2018-03-16T09:54:17Z</cp:lastPrinted>
  <dcterms:created xsi:type="dcterms:W3CDTF">2018-01-30T11:57:09Z</dcterms:created>
  <dcterms:modified xsi:type="dcterms:W3CDTF">2018-03-16T11:44:54Z</dcterms:modified>
</cp:coreProperties>
</file>