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115" windowHeight="10035"/>
  </bookViews>
  <sheets>
    <sheet name="Лист1" sheetId="1" r:id="rId1"/>
  </sheets>
  <definedNames>
    <definedName name="_xlnm.Print_Area" localSheetId="0">Лист1!$A$1:$E$67</definedName>
  </definedNames>
  <calcPr calcId="145621"/>
</workbook>
</file>

<file path=xl/calcChain.xml><?xml version="1.0" encoding="utf-8"?>
<calcChain xmlns="http://schemas.openxmlformats.org/spreadsheetml/2006/main">
  <c r="E63" i="1"/>
  <c r="E53"/>
  <c r="E54"/>
  <c r="E51"/>
  <c r="E47"/>
  <c r="E49"/>
  <c r="E43"/>
  <c r="E44"/>
  <c r="E40"/>
  <c r="E31"/>
  <c r="E34"/>
  <c r="E35"/>
  <c r="E25"/>
  <c r="E26"/>
  <c r="E27"/>
  <c r="E28"/>
  <c r="E29"/>
  <c r="E30"/>
  <c r="E23"/>
  <c r="E24"/>
  <c r="E22"/>
  <c r="E16"/>
  <c r="E18"/>
  <c r="E19"/>
  <c r="E11"/>
  <c r="E8"/>
  <c r="D48"/>
  <c r="D46" s="1"/>
  <c r="E46" s="1"/>
  <c r="D62"/>
  <c r="E62" s="1"/>
  <c r="D60"/>
  <c r="D56"/>
  <c r="D55" s="1"/>
  <c r="D52"/>
  <c r="E52" s="1"/>
  <c r="D50"/>
  <c r="E50" s="1"/>
  <c r="D41"/>
  <c r="D38"/>
  <c r="E38" s="1"/>
  <c r="D32"/>
  <c r="E32" s="1"/>
  <c r="D21"/>
  <c r="E21" s="1"/>
  <c r="D17"/>
  <c r="E17" s="1"/>
  <c r="D15"/>
  <c r="E15" s="1"/>
  <c r="D12"/>
  <c r="D10"/>
  <c r="E10" s="1"/>
  <c r="D7"/>
  <c r="D6" s="1"/>
  <c r="E6" s="1"/>
  <c r="C60"/>
  <c r="C62"/>
  <c r="C55"/>
  <c r="C56"/>
  <c r="C52"/>
  <c r="C50"/>
  <c r="C46"/>
  <c r="C41"/>
  <c r="C38"/>
  <c r="C37" s="1"/>
  <c r="C32"/>
  <c r="C21"/>
  <c r="C20" s="1"/>
  <c r="C17"/>
  <c r="C15"/>
  <c r="C14" s="1"/>
  <c r="C12"/>
  <c r="C10"/>
  <c r="C9" s="1"/>
  <c r="C7"/>
  <c r="C6" s="1"/>
  <c r="E7" l="1"/>
  <c r="C5"/>
  <c r="C45"/>
  <c r="C59"/>
  <c r="C58" s="1"/>
  <c r="E41"/>
  <c r="E48"/>
  <c r="D45"/>
  <c r="E45" s="1"/>
  <c r="D14"/>
  <c r="E14" s="1"/>
  <c r="D59"/>
  <c r="D37"/>
  <c r="E37" s="1"/>
  <c r="D20"/>
  <c r="E20" s="1"/>
  <c r="D9"/>
  <c r="E9" s="1"/>
  <c r="C36"/>
  <c r="C64" s="1"/>
  <c r="C65" s="1"/>
  <c r="D58" l="1"/>
  <c r="E58" s="1"/>
  <c r="E59"/>
  <c r="D36"/>
  <c r="E36" s="1"/>
  <c r="D5"/>
  <c r="E5" s="1"/>
  <c r="D64" l="1"/>
  <c r="D65" l="1"/>
  <c r="E65" s="1"/>
  <c r="E64"/>
</calcChain>
</file>

<file path=xl/sharedStrings.xml><?xml version="1.0" encoding="utf-8"?>
<sst xmlns="http://schemas.openxmlformats.org/spreadsheetml/2006/main" count="121" uniqueCount="119">
  <si>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</si>
  <si>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</si>
  <si>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</si>
  <si>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</si>
  <si>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</si>
  <si>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</si>
  <si>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</si>
  <si>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</si>
  <si>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</si>
  <si>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</si>
  <si>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</si>
  <si>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</si>
  <si>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</si>
  <si>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</si>
  <si>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</si>
  <si>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</si>
  <si>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</si>
  <si>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</si>
  <si>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</si>
  <si>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</si>
  <si>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</si>
  <si>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</si>
  <si>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</si>
  <si>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</si>
  <si>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</si>
  <si>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</si>
  <si>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</si>
  <si>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</si>
  <si>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</si>
  <si>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</si>
  <si>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</si>
  <si>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</si>
  <si>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</si>
  <si>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</si>
  <si>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</si>
  <si>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</si>
  <si>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</si>
  <si>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</si>
  <si>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</si>
  <si>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</si>
  <si>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</si>
  <si>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</si>
  <si>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</si>
  <si>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</si>
  <si>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</si>
  <si>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</si>
  <si>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</si>
  <si>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</si>
  <si>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</si>
  <si>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</si>
  <si>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</si>
  <si>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</si>
  <si>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</si>
  <si>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</si>
  <si>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</si>
  <si>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</si>
  <si>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</si>
  <si>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</si>
  <si>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</si>
  <si>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</si>
  <si>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</si>
  <si>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</si>
  <si>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</si>
  <si>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</si>
  <si>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</si>
  <si>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</si>
  <si>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</si>
  <si>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</si>
  <si>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</si>
  <si>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</si>
  <si>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</si>
  <si>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</si>
  <si>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</si>
  <si>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</si>
  <si>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</si>
  <si>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</si>
  <si>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</si>
  <si>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</si>
  <si>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</si>
  <si>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</si>
  <si>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</si>
  <si>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</si>
  <si>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</si>
  <si>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</si>
  <si>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</si>
  <si>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</si>
  <si>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</si>
  <si>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</si>
  <si>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</si>
  <si>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</si>
  <si>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</si>
  <si>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</si>
  <si>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</si>
  <si>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</si>
  <si>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</si>
  <si>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з державного бюджету місцевим бюджетам</t>
  </si>
  <si>
    <t>41035000</t>
  </si>
  <si>
    <t>Інші субвенції 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</si>
  <si>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</si>
  <si>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</si>
  <si>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</si>
  <si>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</si>
  <si>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Усього ( без урахування трансфертів)</t>
  </si>
  <si>
    <t>Усього</t>
  </si>
  <si>
    <t>Н.І.Мусієнко</t>
  </si>
  <si>
    <t>начальник відділу фінансів, економічного розвитку та торгівлі</t>
  </si>
  <si>
    <t>АНАЛІЗ</t>
  </si>
  <si>
    <t>виконання доходів загального фонду бюджету м.Боярка за 1 квартал 2018 року</t>
  </si>
  <si>
    <t>План 1 квартал, грн.</t>
  </si>
  <si>
    <t>Факт 1 квартал, грн.</t>
  </si>
  <si>
    <t>% виконання</t>
  </si>
  <si>
    <t xml:space="preserve">Рентна плата за спеціальне використання води </t>
  </si>
  <si>
    <t>Рентна плата за спеціальне використання води водних об'єктів місцевого значення</t>
  </si>
  <si>
    <t xml:space="preserve">Єдиний податок з юридичних осіб, нарахований до 1 січня 2011 року 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</si>
  <si>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</si>
  <si>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Інші надходження  </t>
  </si>
  <si>
    <t>Інші неподаткові надходження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</si>
  <si>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</si>
  <si>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(загальний фонд)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</si>
</sst>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/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/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NumberFormat="1" applyFont="1" applyFill="1" applyBorder="1" applyAlignment="1">
      <alignment horizontal="center" vertical="center" wrapText="1"/>
    </xf>
    <xf numFmtId="0" fontId="2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vertical="center"/>
    </xf>
    <xf numFmtId="10" fontId="1" fillId="0" borderId="2" xfId="0" applyNumberFormat="1" applyFont="1" applyBorder="1" applyAlignment="1">
      <alignment vertical="center"/>
    </xf>
    <xf numFmtId="10" fontId="2" fillId="0" borderId="0" xfId="0" applyNumberFormat="1" applyFont="1"/>
    <xf numFmtId="10" fontId="0" fillId="0" borderId="0" xfId="0" applyNumberFormat="1"/>
    <xf numFmtId="0" fontId="2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right" vertical="center" wrapText="1"/>
    </xf>
    <xf numFmtId="10" fontId="6" fillId="0" borderId="2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2" borderId="3" xfId="0" quotePrefix="1" applyNumberFormat="1" applyFont="1" applyFill="1" applyBorder="1" applyAlignment="1">
      <alignment horizontal="center" vertical="center" wrapText="1"/>
    </xf>
    <xf numFmtId="0" fontId="1" fillId="2" borderId="4" xfId="0" quotePrefix="1" applyNumberFormat="1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right" vertical="center"/>
    </xf>
    <xf numFmtId="10" fontId="2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69"/>
  <sheetViews>
    <sheetView showGridLines="0" tabSelected="1" view="pageBreakPreview" zoomScale="60" zoomScaleNormal="100" workbookViewId="0">
      <selection activeCell="B29" sqref="B29"/>
    </sheetView>
  </sheetViews>
  <sheetFormatPr defaultRowHeight="12.75"/>
  <cols>
    <col min="1" max="1" width="10" style="18" customWidth="1"/>
    <col min="2" max="2" width="72.7109375" customWidth="1"/>
    <col min="3" max="3" width="16.140625" customWidth="1"/>
    <col min="4" max="4" width="15.5703125" customWidth="1"/>
    <col min="5" max="5" width="11.5703125" style="29" customWidth="1"/>
  </cols>
  <sheetData>
    <row r="1" spans="1:5" s="10" customFormat="1" ht="15.95" customHeight="1">
      <c r="A1" s="39" t="s">
        <v>106</v>
      </c>
      <c r="B1" s="39"/>
      <c r="C1" s="39"/>
      <c r="D1" s="39"/>
      <c r="E1" s="39"/>
    </row>
    <row r="2" spans="1:5" s="10" customFormat="1" ht="15.75">
      <c r="A2" s="40" t="s">
        <v>107</v>
      </c>
      <c r="B2" s="40"/>
      <c r="C2" s="40"/>
      <c r="D2" s="40"/>
      <c r="E2" s="40"/>
    </row>
    <row r="3" spans="1:5" s="34" customFormat="1" ht="12">
      <c r="A3" s="47" t="s">
        <v>118</v>
      </c>
      <c r="B3" s="47"/>
      <c r="C3" s="47"/>
      <c r="D3" s="47"/>
      <c r="E3" s="47"/>
    </row>
    <row r="4" spans="1:5" s="2" customFormat="1" ht="31.5" customHeight="1">
      <c r="A4" s="13" t="s">
        <v>0</v>
      </c>
      <c r="B4" s="4" t="s">
        <v>1</v>
      </c>
      <c r="C4" s="4" t="s">
        <v>108</v>
      </c>
      <c r="D4" s="4" t="s">
        <v>109</v>
      </c>
      <c r="E4" s="25" t="s">
        <v>110</v>
      </c>
    </row>
    <row r="5" spans="1:5" s="1" customFormat="1">
      <c r="A5" s="14" t="s">
        <v>2</v>
      </c>
      <c r="B5" s="5" t="s">
        <v>3</v>
      </c>
      <c r="C5" s="22">
        <f>C6+C9+C14+C20</f>
        <v>16559000</v>
      </c>
      <c r="D5" s="22">
        <f>D6+D9+D14+D20</f>
        <v>16759291.559999999</v>
      </c>
      <c r="E5" s="27">
        <f>D5/C5</f>
        <v>1.0120956313787064</v>
      </c>
    </row>
    <row r="6" spans="1:5" s="1" customFormat="1" ht="14.25" customHeight="1">
      <c r="A6" s="14" t="s">
        <v>4</v>
      </c>
      <c r="B6" s="5" t="s">
        <v>5</v>
      </c>
      <c r="C6" s="23">
        <f>C7</f>
        <v>17000</v>
      </c>
      <c r="D6" s="23">
        <f>D7</f>
        <v>13293.96</v>
      </c>
      <c r="E6" s="27">
        <f t="shared" ref="E6:E36" si="0">D6/C6</f>
        <v>0.78199764705882346</v>
      </c>
    </row>
    <row r="7" spans="1:5" s="1" customFormat="1">
      <c r="A7" s="14" t="s">
        <v>6</v>
      </c>
      <c r="B7" s="5" t="s">
        <v>7</v>
      </c>
      <c r="C7" s="23">
        <f>C8</f>
        <v>17000</v>
      </c>
      <c r="D7" s="23">
        <f>D8</f>
        <v>13293.96</v>
      </c>
      <c r="E7" s="27">
        <f t="shared" si="0"/>
        <v>0.78199764705882346</v>
      </c>
    </row>
    <row r="8" spans="1:5" s="1" customFormat="1">
      <c r="A8" s="15" t="s">
        <v>8</v>
      </c>
      <c r="B8" s="6" t="s">
        <v>9</v>
      </c>
      <c r="C8" s="20">
        <v>17000</v>
      </c>
      <c r="D8" s="21">
        <v>13293.96</v>
      </c>
      <c r="E8" s="26">
        <f t="shared" si="0"/>
        <v>0.78199764705882346</v>
      </c>
    </row>
    <row r="9" spans="1:5" s="1" customFormat="1">
      <c r="A9" s="14" t="s">
        <v>10</v>
      </c>
      <c r="B9" s="5" t="s">
        <v>11</v>
      </c>
      <c r="C9" s="23">
        <f>C10+C12</f>
        <v>26000</v>
      </c>
      <c r="D9" s="23">
        <f>D10+D12</f>
        <v>31015.55</v>
      </c>
      <c r="E9" s="27">
        <f t="shared" si="0"/>
        <v>1.1929057692307692</v>
      </c>
    </row>
    <row r="10" spans="1:5" s="1" customFormat="1">
      <c r="A10" s="14" t="s">
        <v>12</v>
      </c>
      <c r="B10" s="5" t="s">
        <v>13</v>
      </c>
      <c r="C10" s="23">
        <f>C11</f>
        <v>26000</v>
      </c>
      <c r="D10" s="23">
        <f>D11</f>
        <v>30949</v>
      </c>
      <c r="E10" s="27">
        <f t="shared" si="0"/>
        <v>1.1903461538461539</v>
      </c>
    </row>
    <row r="11" spans="1:5" s="1" customFormat="1" ht="39" customHeight="1">
      <c r="A11" s="15" t="s">
        <v>14</v>
      </c>
      <c r="B11" s="6" t="s">
        <v>15</v>
      </c>
      <c r="C11" s="20">
        <v>26000</v>
      </c>
      <c r="D11" s="21">
        <v>30949</v>
      </c>
      <c r="E11" s="26">
        <f>D11/C11</f>
        <v>1.1903461538461539</v>
      </c>
    </row>
    <row r="12" spans="1:5" s="11" customFormat="1">
      <c r="A12" s="14">
        <v>13020000</v>
      </c>
      <c r="B12" s="5" t="s">
        <v>111</v>
      </c>
      <c r="C12" s="23">
        <f>C13</f>
        <v>0</v>
      </c>
      <c r="D12" s="23">
        <f>D13</f>
        <v>66.55</v>
      </c>
      <c r="E12" s="26"/>
    </row>
    <row r="13" spans="1:5" s="1" customFormat="1">
      <c r="A13" s="15">
        <v>13020200</v>
      </c>
      <c r="B13" s="6" t="s">
        <v>112</v>
      </c>
      <c r="C13" s="20">
        <v>0</v>
      </c>
      <c r="D13" s="21">
        <v>66.55</v>
      </c>
      <c r="E13" s="26"/>
    </row>
    <row r="14" spans="1:5" s="1" customFormat="1">
      <c r="A14" s="14" t="s">
        <v>16</v>
      </c>
      <c r="B14" s="5" t="s">
        <v>17</v>
      </c>
      <c r="C14" s="23">
        <f>C15+C17+C19</f>
        <v>1196000</v>
      </c>
      <c r="D14" s="23">
        <f>D15+D17+D19</f>
        <v>1573256.4100000001</v>
      </c>
      <c r="E14" s="27">
        <f t="shared" si="0"/>
        <v>1.3154317809364551</v>
      </c>
    </row>
    <row r="15" spans="1:5" s="1" customFormat="1">
      <c r="A15" s="14" t="s">
        <v>18</v>
      </c>
      <c r="B15" s="5" t="s">
        <v>19</v>
      </c>
      <c r="C15" s="23">
        <f>C16</f>
        <v>51000</v>
      </c>
      <c r="D15" s="23">
        <f>D16</f>
        <v>161621.88</v>
      </c>
      <c r="E15" s="27">
        <f>D15/C15</f>
        <v>3.1690564705882354</v>
      </c>
    </row>
    <row r="16" spans="1:5" s="1" customFormat="1">
      <c r="A16" s="15" t="s">
        <v>20</v>
      </c>
      <c r="B16" s="6" t="s">
        <v>21</v>
      </c>
      <c r="C16" s="20">
        <v>51000</v>
      </c>
      <c r="D16" s="21">
        <v>161621.88</v>
      </c>
      <c r="E16" s="26">
        <f t="shared" si="0"/>
        <v>3.1690564705882354</v>
      </c>
    </row>
    <row r="17" spans="1:5" s="1" customFormat="1" ht="24.75" customHeight="1">
      <c r="A17" s="14" t="s">
        <v>22</v>
      </c>
      <c r="B17" s="7" t="s">
        <v>23</v>
      </c>
      <c r="C17" s="23">
        <f>C18</f>
        <v>225000</v>
      </c>
      <c r="D17" s="23">
        <f>D18</f>
        <v>526998.64</v>
      </c>
      <c r="E17" s="27">
        <f t="shared" si="0"/>
        <v>2.3422161777777779</v>
      </c>
    </row>
    <row r="18" spans="1:5" s="1" customFormat="1">
      <c r="A18" s="15" t="s">
        <v>24</v>
      </c>
      <c r="B18" s="6" t="s">
        <v>21</v>
      </c>
      <c r="C18" s="20">
        <v>225000</v>
      </c>
      <c r="D18" s="21">
        <v>526998.64</v>
      </c>
      <c r="E18" s="26">
        <f t="shared" si="0"/>
        <v>2.3422161777777779</v>
      </c>
    </row>
    <row r="19" spans="1:5" s="11" customFormat="1" ht="26.25" customHeight="1">
      <c r="A19" s="14" t="s">
        <v>25</v>
      </c>
      <c r="B19" s="5" t="s">
        <v>26</v>
      </c>
      <c r="C19" s="23">
        <v>920000</v>
      </c>
      <c r="D19" s="23">
        <v>884635.89</v>
      </c>
      <c r="E19" s="27">
        <f t="shared" si="0"/>
        <v>0.96156074999999996</v>
      </c>
    </row>
    <row r="20" spans="1:5" s="1" customFormat="1">
      <c r="A20" s="14" t="s">
        <v>27</v>
      </c>
      <c r="B20" s="5" t="s">
        <v>28</v>
      </c>
      <c r="C20" s="23">
        <f>C21+C32</f>
        <v>15320000</v>
      </c>
      <c r="D20" s="23">
        <f>D21+D32</f>
        <v>15141725.639999999</v>
      </c>
      <c r="E20" s="27">
        <f>D20/C20</f>
        <v>0.98836329242819831</v>
      </c>
    </row>
    <row r="21" spans="1:5" s="1" customFormat="1">
      <c r="A21" s="14" t="s">
        <v>29</v>
      </c>
      <c r="B21" s="5" t="s">
        <v>30</v>
      </c>
      <c r="C21" s="23">
        <f>C22+C23+C24+C25+C26+C27+C28+C29+C30+C31</f>
        <v>6720000</v>
      </c>
      <c r="D21" s="23">
        <f>D22+D23+D24+D25+D26+D27+D28+D29+D30+D31</f>
        <v>6000443.0199999996</v>
      </c>
      <c r="E21" s="27">
        <f t="shared" si="0"/>
        <v>0.8929230684523809</v>
      </c>
    </row>
    <row r="22" spans="1:5" s="1" customFormat="1" ht="28.5" customHeight="1">
      <c r="A22" s="15" t="s">
        <v>31</v>
      </c>
      <c r="B22" s="6" t="s">
        <v>32</v>
      </c>
      <c r="C22" s="20">
        <v>6000</v>
      </c>
      <c r="D22" s="21">
        <v>7827.62</v>
      </c>
      <c r="E22" s="26">
        <f t="shared" si="0"/>
        <v>1.3046033333333333</v>
      </c>
    </row>
    <row r="23" spans="1:5" s="1" customFormat="1" ht="28.5" customHeight="1">
      <c r="A23" s="15" t="s">
        <v>33</v>
      </c>
      <c r="B23" s="6" t="s">
        <v>34</v>
      </c>
      <c r="C23" s="20">
        <v>60000</v>
      </c>
      <c r="D23" s="21">
        <v>38327.769999999997</v>
      </c>
      <c r="E23" s="26">
        <f>D23/C23</f>
        <v>0.63879616666666661</v>
      </c>
    </row>
    <row r="24" spans="1:5" s="1" customFormat="1" ht="27.75" customHeight="1">
      <c r="A24" s="15" t="s">
        <v>35</v>
      </c>
      <c r="B24" s="6" t="s">
        <v>36</v>
      </c>
      <c r="C24" s="20">
        <v>4000</v>
      </c>
      <c r="D24" s="21">
        <v>12325.23</v>
      </c>
      <c r="E24" s="26">
        <f t="shared" si="0"/>
        <v>3.0813074999999999</v>
      </c>
    </row>
    <row r="25" spans="1:5" s="1" customFormat="1" ht="26.25" customHeight="1">
      <c r="A25" s="15" t="s">
        <v>37</v>
      </c>
      <c r="B25" s="6" t="s">
        <v>38</v>
      </c>
      <c r="C25" s="20">
        <v>220000</v>
      </c>
      <c r="D25" s="21">
        <v>478468.24</v>
      </c>
      <c r="E25" s="26">
        <f>D25/C25</f>
        <v>2.1748556363636364</v>
      </c>
    </row>
    <row r="26" spans="1:5" s="1" customFormat="1">
      <c r="A26" s="15" t="s">
        <v>39</v>
      </c>
      <c r="B26" s="6" t="s">
        <v>40</v>
      </c>
      <c r="C26" s="20">
        <v>4000000</v>
      </c>
      <c r="D26" s="21">
        <v>2920361.51</v>
      </c>
      <c r="E26" s="26">
        <f t="shared" si="0"/>
        <v>0.73009037749999994</v>
      </c>
    </row>
    <row r="27" spans="1:5" s="1" customFormat="1">
      <c r="A27" s="15" t="s">
        <v>41</v>
      </c>
      <c r="B27" s="6" t="s">
        <v>42</v>
      </c>
      <c r="C27" s="20">
        <v>1700000</v>
      </c>
      <c r="D27" s="21">
        <v>1758260.85</v>
      </c>
      <c r="E27" s="26">
        <f t="shared" si="0"/>
        <v>1.0342710882352941</v>
      </c>
    </row>
    <row r="28" spans="1:5" s="3" customFormat="1">
      <c r="A28" s="15" t="s">
        <v>43</v>
      </c>
      <c r="B28" s="6" t="s">
        <v>44</v>
      </c>
      <c r="C28" s="20">
        <v>40000</v>
      </c>
      <c r="D28" s="21">
        <v>44388.160000000003</v>
      </c>
      <c r="E28" s="26">
        <f t="shared" si="0"/>
        <v>1.109704</v>
      </c>
    </row>
    <row r="29" spans="1:5" s="1" customFormat="1">
      <c r="A29" s="15" t="s">
        <v>45</v>
      </c>
      <c r="B29" s="6" t="s">
        <v>46</v>
      </c>
      <c r="C29" s="20">
        <v>410000</v>
      </c>
      <c r="D29" s="21">
        <v>460145.63</v>
      </c>
      <c r="E29" s="26">
        <f t="shared" si="0"/>
        <v>1.1223064146341464</v>
      </c>
    </row>
    <row r="30" spans="1:5" s="1" customFormat="1">
      <c r="A30" s="15" t="s">
        <v>47</v>
      </c>
      <c r="B30" s="6" t="s">
        <v>48</v>
      </c>
      <c r="C30" s="20">
        <v>250000</v>
      </c>
      <c r="D30" s="21">
        <v>240754.01</v>
      </c>
      <c r="E30" s="26">
        <f t="shared" si="0"/>
        <v>0.96301604000000007</v>
      </c>
    </row>
    <row r="31" spans="1:5" s="1" customFormat="1">
      <c r="A31" s="15" t="s">
        <v>49</v>
      </c>
      <c r="B31" s="6" t="s">
        <v>50</v>
      </c>
      <c r="C31" s="20">
        <v>30000</v>
      </c>
      <c r="D31" s="21">
        <v>39584</v>
      </c>
      <c r="E31" s="26">
        <f>D31/C31</f>
        <v>1.3194666666666666</v>
      </c>
    </row>
    <row r="32" spans="1:5" s="1" customFormat="1">
      <c r="A32" s="14" t="s">
        <v>51</v>
      </c>
      <c r="B32" s="5" t="s">
        <v>52</v>
      </c>
      <c r="C32" s="23">
        <f>C33+C34+C35</f>
        <v>8600000</v>
      </c>
      <c r="D32" s="23">
        <f>D33+D34+D35</f>
        <v>9141282.6199999992</v>
      </c>
      <c r="E32" s="27">
        <f t="shared" si="0"/>
        <v>1.0629398395348837</v>
      </c>
    </row>
    <row r="33" spans="1:8" s="2" customFormat="1">
      <c r="A33" s="15">
        <v>18050100</v>
      </c>
      <c r="B33" s="12" t="s">
        <v>113</v>
      </c>
      <c r="C33" s="20">
        <v>0</v>
      </c>
      <c r="D33" s="21">
        <v>260.10000000000002</v>
      </c>
      <c r="E33" s="26"/>
    </row>
    <row r="34" spans="1:8" s="1" customFormat="1">
      <c r="A34" s="15" t="s">
        <v>53</v>
      </c>
      <c r="B34" s="6" t="s">
        <v>54</v>
      </c>
      <c r="C34" s="20">
        <v>1000000</v>
      </c>
      <c r="D34" s="21">
        <v>943580.69</v>
      </c>
      <c r="E34" s="26">
        <f t="shared" si="0"/>
        <v>0.94358068999999989</v>
      </c>
    </row>
    <row r="35" spans="1:8" s="1" customFormat="1">
      <c r="A35" s="15" t="s">
        <v>55</v>
      </c>
      <c r="B35" s="6" t="s">
        <v>56</v>
      </c>
      <c r="C35" s="20">
        <v>7600000</v>
      </c>
      <c r="D35" s="21">
        <v>8197441.8300000001</v>
      </c>
      <c r="E35" s="26">
        <f t="shared" si="0"/>
        <v>1.0786107671052632</v>
      </c>
    </row>
    <row r="36" spans="1:8" s="2" customFormat="1" ht="15.75" customHeight="1">
      <c r="A36" s="14" t="s">
        <v>57</v>
      </c>
      <c r="B36" s="19" t="s">
        <v>58</v>
      </c>
      <c r="C36" s="22">
        <f>C37+C45+C55</f>
        <v>741000</v>
      </c>
      <c r="D36" s="22">
        <f>D37+D45+D55</f>
        <v>897769.34</v>
      </c>
      <c r="E36" s="27">
        <f t="shared" si="0"/>
        <v>1.2115645614035087</v>
      </c>
    </row>
    <row r="37" spans="1:8" s="1" customFormat="1" ht="14.25" customHeight="1">
      <c r="A37" s="14" t="s">
        <v>59</v>
      </c>
      <c r="B37" s="5" t="s">
        <v>60</v>
      </c>
      <c r="C37" s="23">
        <f>C38+C41</f>
        <v>20900</v>
      </c>
      <c r="D37" s="23">
        <f>D38+D41</f>
        <v>8411</v>
      </c>
      <c r="E37" s="27">
        <f>D37/C37</f>
        <v>0.40244019138755982</v>
      </c>
    </row>
    <row r="38" spans="1:8" s="1" customFormat="1" ht="12" customHeight="1">
      <c r="A38" s="43" t="s">
        <v>61</v>
      </c>
      <c r="B38" s="41" t="s">
        <v>117</v>
      </c>
      <c r="C38" s="37">
        <f>C40</f>
        <v>1400</v>
      </c>
      <c r="D38" s="37">
        <f>D40</f>
        <v>0</v>
      </c>
      <c r="E38" s="45">
        <f>D38/C38</f>
        <v>0</v>
      </c>
    </row>
    <row r="39" spans="1:8" s="1" customFormat="1" ht="41.25" customHeight="1">
      <c r="A39" s="44"/>
      <c r="B39" s="42"/>
      <c r="C39" s="38"/>
      <c r="D39" s="38"/>
      <c r="E39" s="46"/>
    </row>
    <row r="40" spans="1:8" s="1" customFormat="1" ht="24.75" customHeight="1">
      <c r="A40" s="15" t="s">
        <v>62</v>
      </c>
      <c r="B40" s="6" t="s">
        <v>63</v>
      </c>
      <c r="C40" s="20">
        <v>1400</v>
      </c>
      <c r="D40" s="21">
        <v>0</v>
      </c>
      <c r="E40" s="26">
        <f>D40/C40</f>
        <v>0</v>
      </c>
    </row>
    <row r="41" spans="1:8" s="1" customFormat="1" ht="14.25" customHeight="1">
      <c r="A41" s="14" t="s">
        <v>64</v>
      </c>
      <c r="B41" s="5" t="s">
        <v>65</v>
      </c>
      <c r="C41" s="23">
        <f>C42+C43+C44</f>
        <v>19500</v>
      </c>
      <c r="D41" s="23">
        <f>D42+D43+D44</f>
        <v>8411</v>
      </c>
      <c r="E41" s="27">
        <f t="shared" ref="E41" si="1">D41/C41</f>
        <v>0.43133333333333335</v>
      </c>
    </row>
    <row r="42" spans="1:8" s="1" customFormat="1" ht="39.75" customHeight="1">
      <c r="A42" s="15">
        <v>21080900</v>
      </c>
      <c r="B42" s="6" t="s">
        <v>114</v>
      </c>
      <c r="C42" s="20">
        <v>0</v>
      </c>
      <c r="D42" s="21">
        <v>3770</v>
      </c>
      <c r="E42" s="26"/>
      <c r="H42" s="30"/>
    </row>
    <row r="43" spans="1:8" s="1" customFormat="1" ht="14.25" customHeight="1">
      <c r="A43" s="15" t="s">
        <v>66</v>
      </c>
      <c r="B43" s="6" t="s">
        <v>67</v>
      </c>
      <c r="C43" s="20">
        <v>4500</v>
      </c>
      <c r="D43" s="21">
        <v>4641</v>
      </c>
      <c r="E43" s="26">
        <f t="shared" ref="E43:E44" si="2">D43/C43</f>
        <v>1.0313333333333334</v>
      </c>
    </row>
    <row r="44" spans="1:8" s="1" customFormat="1" ht="28.5" customHeight="1">
      <c r="A44" s="15" t="s">
        <v>68</v>
      </c>
      <c r="B44" s="6" t="s">
        <v>69</v>
      </c>
      <c r="C44" s="20">
        <v>15000</v>
      </c>
      <c r="D44" s="21">
        <v>0</v>
      </c>
      <c r="E44" s="26">
        <f t="shared" si="2"/>
        <v>0</v>
      </c>
    </row>
    <row r="45" spans="1:8" s="1" customFormat="1" ht="25.5" customHeight="1">
      <c r="A45" s="14" t="s">
        <v>70</v>
      </c>
      <c r="B45" s="9" t="s">
        <v>71</v>
      </c>
      <c r="C45" s="24">
        <f>C46+C50+C52</f>
        <v>720100</v>
      </c>
      <c r="D45" s="24">
        <f>D46+D50+D52</f>
        <v>766342.82</v>
      </c>
      <c r="E45" s="27">
        <f>D45/C45</f>
        <v>1.064217219830579</v>
      </c>
    </row>
    <row r="46" spans="1:8" s="1" customFormat="1" ht="16.5" customHeight="1">
      <c r="A46" s="14" t="s">
        <v>72</v>
      </c>
      <c r="B46" s="5" t="s">
        <v>73</v>
      </c>
      <c r="C46" s="23">
        <f>C47+C48+C49</f>
        <v>469600</v>
      </c>
      <c r="D46" s="23">
        <f>D47+D48+D49</f>
        <v>523739.27999999997</v>
      </c>
      <c r="E46" s="27">
        <f t="shared" ref="E46" si="3">D46/C46</f>
        <v>1.1152880749574106</v>
      </c>
    </row>
    <row r="47" spans="1:8" s="1" customFormat="1" ht="27" customHeight="1">
      <c r="A47" s="15" t="s">
        <v>74</v>
      </c>
      <c r="B47" s="6" t="s">
        <v>75</v>
      </c>
      <c r="C47" s="20">
        <v>4600</v>
      </c>
      <c r="D47" s="21">
        <v>3080</v>
      </c>
      <c r="E47" s="26">
        <f>D47/C47</f>
        <v>0.66956521739130437</v>
      </c>
    </row>
    <row r="48" spans="1:8" s="1" customFormat="1" ht="14.25" customHeight="1">
      <c r="A48" s="15" t="s">
        <v>76</v>
      </c>
      <c r="B48" s="6" t="s">
        <v>77</v>
      </c>
      <c r="C48" s="20">
        <v>430000</v>
      </c>
      <c r="D48" s="21">
        <f>466808.87+30490.41</f>
        <v>497299.27999999997</v>
      </c>
      <c r="E48" s="26">
        <f t="shared" ref="E48:E49" si="4">D48/C48</f>
        <v>1.156509953488372</v>
      </c>
    </row>
    <row r="49" spans="1:5" s="1" customFormat="1" ht="26.25" customHeight="1">
      <c r="A49" s="15" t="s">
        <v>78</v>
      </c>
      <c r="B49" s="6" t="s">
        <v>79</v>
      </c>
      <c r="C49" s="20">
        <v>35000</v>
      </c>
      <c r="D49" s="21">
        <v>23360</v>
      </c>
      <c r="E49" s="26">
        <f t="shared" si="4"/>
        <v>0.66742857142857148</v>
      </c>
    </row>
    <row r="50" spans="1:5" s="1" customFormat="1" ht="25.5">
      <c r="A50" s="14" t="s">
        <v>80</v>
      </c>
      <c r="B50" s="9" t="s">
        <v>81</v>
      </c>
      <c r="C50" s="23">
        <f>C51</f>
        <v>190000</v>
      </c>
      <c r="D50" s="23">
        <f>D51</f>
        <v>188019.69</v>
      </c>
      <c r="E50" s="27">
        <f>D50/C50</f>
        <v>0.98957731578947372</v>
      </c>
    </row>
    <row r="51" spans="1:5" s="1" customFormat="1" ht="25.5">
      <c r="A51" s="15" t="s">
        <v>82</v>
      </c>
      <c r="B51" s="6" t="s">
        <v>83</v>
      </c>
      <c r="C51" s="20">
        <v>190000</v>
      </c>
      <c r="D51" s="21">
        <v>188019.69</v>
      </c>
      <c r="E51" s="26">
        <f t="shared" ref="E51:E52" si="5">D51/C51</f>
        <v>0.98957731578947372</v>
      </c>
    </row>
    <row r="52" spans="1:5" s="1" customFormat="1" ht="15" customHeight="1">
      <c r="A52" s="14" t="s">
        <v>84</v>
      </c>
      <c r="B52" s="5" t="s">
        <v>85</v>
      </c>
      <c r="C52" s="23">
        <f>C53+C54</f>
        <v>60500</v>
      </c>
      <c r="D52" s="23">
        <f>D53+D54</f>
        <v>54583.85</v>
      </c>
      <c r="E52" s="27">
        <f t="shared" si="5"/>
        <v>0.90221239669421482</v>
      </c>
    </row>
    <row r="53" spans="1:5" s="1" customFormat="1" ht="25.5">
      <c r="A53" s="15" t="s">
        <v>86</v>
      </c>
      <c r="B53" s="6" t="s">
        <v>87</v>
      </c>
      <c r="C53" s="20">
        <v>40000</v>
      </c>
      <c r="D53" s="21">
        <v>36376.85</v>
      </c>
      <c r="E53" s="26">
        <f>D53/C53</f>
        <v>0.90942124999999996</v>
      </c>
    </row>
    <row r="54" spans="1:5" s="1" customFormat="1" ht="25.5">
      <c r="A54" s="15" t="s">
        <v>88</v>
      </c>
      <c r="B54" s="6" t="s">
        <v>89</v>
      </c>
      <c r="C54" s="20">
        <v>20500</v>
      </c>
      <c r="D54" s="21">
        <v>18207</v>
      </c>
      <c r="E54" s="26">
        <f t="shared" ref="E54:E58" si="6">D54/C54</f>
        <v>0.88814634146341465</v>
      </c>
    </row>
    <row r="55" spans="1:5" s="11" customFormat="1">
      <c r="A55" s="14">
        <v>24000000</v>
      </c>
      <c r="B55" s="5" t="s">
        <v>116</v>
      </c>
      <c r="C55" s="23">
        <f>C56</f>
        <v>0</v>
      </c>
      <c r="D55" s="23">
        <f>D56</f>
        <v>123015.52</v>
      </c>
      <c r="E55" s="26"/>
    </row>
    <row r="56" spans="1:5" s="11" customFormat="1">
      <c r="A56" s="14">
        <v>24060000</v>
      </c>
      <c r="B56" s="5" t="s">
        <v>115</v>
      </c>
      <c r="C56" s="23">
        <f>C57</f>
        <v>0</v>
      </c>
      <c r="D56" s="23">
        <f>D57</f>
        <v>123015.52</v>
      </c>
      <c r="E56" s="26"/>
    </row>
    <row r="57" spans="1:5" s="1" customFormat="1">
      <c r="A57" s="15">
        <v>24060300</v>
      </c>
      <c r="B57" s="6" t="s">
        <v>115</v>
      </c>
      <c r="C57" s="20">
        <v>0</v>
      </c>
      <c r="D57" s="21">
        <v>123015.52</v>
      </c>
      <c r="E57" s="26"/>
    </row>
    <row r="58" spans="1:5" s="1" customFormat="1">
      <c r="A58" s="14" t="s">
        <v>90</v>
      </c>
      <c r="B58" s="5" t="s">
        <v>91</v>
      </c>
      <c r="C58" s="23">
        <f>C59</f>
        <v>12453800</v>
      </c>
      <c r="D58" s="23">
        <f>D59</f>
        <v>12453800</v>
      </c>
      <c r="E58" s="27">
        <f t="shared" si="6"/>
        <v>1</v>
      </c>
    </row>
    <row r="59" spans="1:5" s="1" customFormat="1">
      <c r="A59" s="14" t="s">
        <v>92</v>
      </c>
      <c r="B59" s="5" t="s">
        <v>93</v>
      </c>
      <c r="C59" s="23">
        <f>C60+C62</f>
        <v>12453800</v>
      </c>
      <c r="D59" s="23">
        <f>D60+D62</f>
        <v>12453800</v>
      </c>
      <c r="E59" s="27">
        <f>D59/C59</f>
        <v>1</v>
      </c>
    </row>
    <row r="60" spans="1:5" s="1" customFormat="1">
      <c r="A60" s="14" t="s">
        <v>94</v>
      </c>
      <c r="B60" s="5" t="s">
        <v>95</v>
      </c>
      <c r="C60" s="23">
        <f>C61</f>
        <v>0</v>
      </c>
      <c r="D60" s="23">
        <f>D61</f>
        <v>0</v>
      </c>
      <c r="E60" s="26"/>
    </row>
    <row r="61" spans="1:5" s="1" customFormat="1">
      <c r="A61" s="15" t="s">
        <v>96</v>
      </c>
      <c r="B61" s="6" t="s">
        <v>97</v>
      </c>
      <c r="C61" s="20">
        <v>0</v>
      </c>
      <c r="D61" s="21">
        <v>0</v>
      </c>
      <c r="E61" s="26"/>
    </row>
    <row r="62" spans="1:5" s="1" customFormat="1">
      <c r="A62" s="14" t="s">
        <v>98</v>
      </c>
      <c r="B62" s="5" t="s">
        <v>99</v>
      </c>
      <c r="C62" s="23">
        <f>C63</f>
        <v>12453800</v>
      </c>
      <c r="D62" s="23">
        <f>D63</f>
        <v>12453800</v>
      </c>
      <c r="E62" s="27">
        <f t="shared" ref="E62:E64" si="7">D62/C62</f>
        <v>1</v>
      </c>
    </row>
    <row r="63" spans="1:5" s="1" customFormat="1">
      <c r="A63" s="15" t="s">
        <v>100</v>
      </c>
      <c r="B63" s="6" t="s">
        <v>101</v>
      </c>
      <c r="C63" s="20">
        <v>12453800</v>
      </c>
      <c r="D63" s="21">
        <v>12453800</v>
      </c>
      <c r="E63" s="26">
        <f t="shared" si="7"/>
        <v>1</v>
      </c>
    </row>
    <row r="64" spans="1:5" s="1" customFormat="1" ht="15" customHeight="1">
      <c r="A64" s="35" t="s">
        <v>102</v>
      </c>
      <c r="B64" s="35"/>
      <c r="C64" s="23">
        <f>C5+C36</f>
        <v>17300000</v>
      </c>
      <c r="D64" s="23">
        <f>D5+D36</f>
        <v>17657060.899999999</v>
      </c>
      <c r="E64" s="27">
        <f t="shared" si="7"/>
        <v>1.0206393583815028</v>
      </c>
    </row>
    <row r="65" spans="1:5" s="33" customFormat="1" ht="15" customHeight="1">
      <c r="A65" s="36" t="s">
        <v>103</v>
      </c>
      <c r="B65" s="36"/>
      <c r="C65" s="31">
        <f>C64+C58</f>
        <v>29753800</v>
      </c>
      <c r="D65" s="31">
        <f>D64+D58</f>
        <v>30110860.899999999</v>
      </c>
      <c r="E65" s="32">
        <f>D65/C65</f>
        <v>1.0120005142200323</v>
      </c>
    </row>
    <row r="66" spans="1:5" s="1" customFormat="1">
      <c r="A66" s="16"/>
      <c r="E66" s="28"/>
    </row>
    <row r="67" spans="1:5" s="1" customFormat="1">
      <c r="A67" s="17" t="s">
        <v>105</v>
      </c>
      <c r="B67" s="8"/>
      <c r="C67" s="1" t="s">
        <v>104</v>
      </c>
      <c r="E67" s="28"/>
    </row>
    <row r="68" spans="1:5" s="1" customFormat="1">
      <c r="A68" s="16"/>
      <c r="E68" s="28"/>
    </row>
    <row r="69" spans="1:5" s="1" customFormat="1">
      <c r="A69" s="16"/>
      <c r="E69" s="28"/>
    </row>
  </sheetData>
  <mergeCells count="10">
    <mergeCell ref="A64:B64"/>
    <mergeCell ref="A65:B65"/>
    <mergeCell ref="C38:C39"/>
    <mergeCell ref="A1:E1"/>
    <mergeCell ref="A2:E2"/>
    <mergeCell ref="B38:B39"/>
    <mergeCell ref="A38:A39"/>
    <mergeCell ref="D38:D39"/>
    <mergeCell ref="E38:E39"/>
    <mergeCell ref="A3:E3"/>
  </mergeCells>
  <pageMargins left="0.23622047244094491" right="0.23622047244094491" top="0.39370078740157483" bottom="0.39370078740157483" header="0.31496062992125984" footer="0.31496062992125984"/>
  <pageSetup paperSize="9" scale="6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cp:lastPrinted>2018-04-18T10:04:43Z</cp:lastPrinted>
  <dcterms:created xsi:type="dcterms:W3CDTF">2018-04-04T08:14:35Z</dcterms:created>
  <dcterms:modified xsi:type="dcterms:W3CDTF">2018-05-17T10:40:38Z</dcterms:modified>
</cp:coreProperties>
</file>