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115" windowHeight="7995" activeTab="2"/>
  </bookViews>
  <sheets>
    <sheet name="Лист1" sheetId="1" r:id="rId1"/>
    <sheet name="ДНЗ повна" sheetId="3" r:id="rId2"/>
    <sheet name="ДНЗ скор" sheetId="4" r:id="rId3"/>
  </sheets>
  <calcPr calcId="125725"/>
</workbook>
</file>

<file path=xl/calcChain.xml><?xml version="1.0" encoding="utf-8"?>
<calcChain xmlns="http://schemas.openxmlformats.org/spreadsheetml/2006/main">
  <c r="E7" i="4"/>
  <c r="E8"/>
  <c r="E9"/>
  <c r="E10"/>
  <c r="E11"/>
  <c r="E12"/>
  <c r="E13"/>
  <c r="E14"/>
  <c r="E15"/>
  <c r="E16"/>
  <c r="E17"/>
  <c r="E19"/>
  <c r="E20"/>
  <c r="E21"/>
  <c r="E23"/>
  <c r="E24"/>
  <c r="E26"/>
  <c r="E30"/>
  <c r="E32"/>
  <c r="E33"/>
  <c r="E34"/>
  <c r="E36"/>
  <c r="E38"/>
  <c r="E40"/>
  <c r="E41"/>
  <c r="E55"/>
  <c r="E56"/>
  <c r="E57"/>
  <c r="E58"/>
  <c r="E59"/>
  <c r="E60"/>
  <c r="E61"/>
  <c r="E62"/>
  <c r="E63"/>
  <c r="E64"/>
  <c r="E65"/>
  <c r="E67"/>
  <c r="E68"/>
  <c r="E69"/>
  <c r="E70"/>
  <c r="E71"/>
  <c r="E72"/>
  <c r="E73"/>
  <c r="E74"/>
  <c r="E75"/>
  <c r="E76"/>
  <c r="E78"/>
  <c r="E79"/>
  <c r="E80"/>
  <c r="E81"/>
  <c r="E82"/>
  <c r="E83"/>
  <c r="E84"/>
  <c r="E85"/>
  <c r="E86"/>
  <c r="E87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1"/>
  <c r="E113"/>
  <c r="E114"/>
  <c r="E115"/>
  <c r="E116"/>
  <c r="E117"/>
  <c r="E118"/>
  <c r="E119"/>
  <c r="E120"/>
  <c r="E121"/>
  <c r="E122"/>
  <c r="E124"/>
  <c r="E125"/>
  <c r="E126"/>
  <c r="E127"/>
  <c r="E128"/>
  <c r="E129"/>
  <c r="E130"/>
  <c r="E131"/>
  <c r="E132"/>
  <c r="E133"/>
  <c r="E135"/>
  <c r="E136"/>
  <c r="E137"/>
  <c r="E138"/>
  <c r="E139"/>
  <c r="E140"/>
  <c r="E141"/>
  <c r="E143"/>
  <c r="E145"/>
  <c r="E147"/>
  <c r="E149"/>
  <c r="E151"/>
  <c r="E153"/>
  <c r="E155"/>
  <c r="E157"/>
  <c r="E159"/>
  <c r="D158"/>
  <c r="E158" s="1"/>
  <c r="C158"/>
  <c r="D156"/>
  <c r="E156" s="1"/>
  <c r="C156"/>
  <c r="D154"/>
  <c r="E154" s="1"/>
  <c r="C154"/>
  <c r="D152"/>
  <c r="E152" s="1"/>
  <c r="C152"/>
  <c r="D150"/>
  <c r="E150" s="1"/>
  <c r="C150"/>
  <c r="D148"/>
  <c r="E148" s="1"/>
  <c r="C148"/>
  <c r="D146"/>
  <c r="E146" s="1"/>
  <c r="C146"/>
  <c r="D144"/>
  <c r="E144" s="1"/>
  <c r="C144"/>
  <c r="D142"/>
  <c r="E142" s="1"/>
  <c r="C142"/>
  <c r="D134"/>
  <c r="E134" s="1"/>
  <c r="C134"/>
  <c r="D123"/>
  <c r="E123" s="1"/>
  <c r="C123"/>
  <c r="D112"/>
  <c r="E112" s="1"/>
  <c r="C112"/>
  <c r="D100"/>
  <c r="E100" s="1"/>
  <c r="C100"/>
  <c r="D88"/>
  <c r="E88" s="1"/>
  <c r="C88"/>
  <c r="D77"/>
  <c r="E77" s="1"/>
  <c r="C77"/>
  <c r="D66"/>
  <c r="E66" s="1"/>
  <c r="C66"/>
  <c r="D54"/>
  <c r="E54" s="1"/>
  <c r="C54"/>
  <c r="D53"/>
  <c r="E53" s="1"/>
  <c r="C53"/>
  <c r="D52"/>
  <c r="E52" s="1"/>
  <c r="C52"/>
  <c r="D51"/>
  <c r="E51" s="1"/>
  <c r="C51"/>
  <c r="D50"/>
  <c r="E50" s="1"/>
  <c r="C50"/>
  <c r="D49"/>
  <c r="E49" s="1"/>
  <c r="C49"/>
  <c r="D48"/>
  <c r="E48" s="1"/>
  <c r="C48"/>
  <c r="D47"/>
  <c r="E47" s="1"/>
  <c r="C47"/>
  <c r="D46"/>
  <c r="E46" s="1"/>
  <c r="C46"/>
  <c r="D45"/>
  <c r="E45" s="1"/>
  <c r="C45"/>
  <c r="D44"/>
  <c r="C44"/>
  <c r="D43"/>
  <c r="E43" s="1"/>
  <c r="C43"/>
  <c r="C42"/>
  <c r="D39"/>
  <c r="E39" s="1"/>
  <c r="C39"/>
  <c r="D37"/>
  <c r="E37" s="1"/>
  <c r="C37"/>
  <c r="D35"/>
  <c r="E35" s="1"/>
  <c r="C35"/>
  <c r="D31"/>
  <c r="E31" s="1"/>
  <c r="C31"/>
  <c r="D27"/>
  <c r="E27" s="1"/>
  <c r="C27"/>
  <c r="D25"/>
  <c r="E25" s="1"/>
  <c r="C25"/>
  <c r="D22"/>
  <c r="E22" s="1"/>
  <c r="C22"/>
  <c r="D18"/>
  <c r="E18" s="1"/>
  <c r="C18"/>
  <c r="D6"/>
  <c r="C6"/>
  <c r="D53" i="3"/>
  <c r="D52"/>
  <c r="D51"/>
  <c r="D50"/>
  <c r="D49"/>
  <c r="D48"/>
  <c r="D47"/>
  <c r="D46"/>
  <c r="D45"/>
  <c r="D44"/>
  <c r="D43"/>
  <c r="C45"/>
  <c r="C44"/>
  <c r="C43"/>
  <c r="C53"/>
  <c r="C52"/>
  <c r="C51"/>
  <c r="C50"/>
  <c r="C49"/>
  <c r="C48"/>
  <c r="C47"/>
  <c r="C46"/>
  <c r="D160" i="4" l="1"/>
  <c r="E6"/>
  <c r="D42"/>
  <c r="E42" s="1"/>
  <c r="E44"/>
  <c r="C160"/>
  <c r="D42" i="3"/>
  <c r="C42"/>
  <c r="D156"/>
  <c r="D154"/>
  <c r="D152"/>
  <c r="D123"/>
  <c r="D134"/>
  <c r="D39"/>
  <c r="D37"/>
  <c r="D35"/>
  <c r="D31"/>
  <c r="D27"/>
  <c r="D25"/>
  <c r="D22"/>
  <c r="D18"/>
  <c r="D6"/>
  <c r="D112"/>
  <c r="D100"/>
  <c r="D158"/>
  <c r="D88"/>
  <c r="D150"/>
  <c r="D77"/>
  <c r="D146"/>
  <c r="D144"/>
  <c r="D66"/>
  <c r="D54"/>
  <c r="D148"/>
  <c r="D142"/>
  <c r="C156"/>
  <c r="C154"/>
  <c r="C152"/>
  <c r="C123"/>
  <c r="C134"/>
  <c r="C39"/>
  <c r="C37"/>
  <c r="C35"/>
  <c r="C31"/>
  <c r="C27"/>
  <c r="C25"/>
  <c r="C22"/>
  <c r="C18"/>
  <c r="C6"/>
  <c r="C112"/>
  <c r="C100"/>
  <c r="C158"/>
  <c r="C88"/>
  <c r="C150"/>
  <c r="C77"/>
  <c r="C146"/>
  <c r="C144"/>
  <c r="C66"/>
  <c r="C54"/>
  <c r="C148"/>
  <c r="C142"/>
  <c r="E160" i="4" l="1"/>
  <c r="D160" i="3"/>
  <c r="C160"/>
  <c r="P168" i="1"/>
  <c r="O168"/>
  <c r="N168"/>
  <c r="M168"/>
  <c r="L168"/>
  <c r="K168"/>
  <c r="P167"/>
  <c r="O167"/>
  <c r="N167"/>
  <c r="M167"/>
  <c r="L167"/>
  <c r="K167"/>
  <c r="P166"/>
  <c r="O166"/>
  <c r="N166"/>
  <c r="M166"/>
  <c r="L166"/>
  <c r="K166"/>
  <c r="P165"/>
  <c r="O165"/>
  <c r="N165"/>
  <c r="M165"/>
  <c r="L165"/>
  <c r="K165"/>
  <c r="P164"/>
  <c r="O164"/>
  <c r="N164"/>
  <c r="M164"/>
  <c r="L164"/>
  <c r="K164"/>
  <c r="P163"/>
  <c r="O163"/>
  <c r="N163"/>
  <c r="M163"/>
  <c r="L163"/>
  <c r="K163"/>
  <c r="P162"/>
  <c r="O162"/>
  <c r="N162"/>
  <c r="M162"/>
  <c r="L162"/>
  <c r="K162"/>
  <c r="P161"/>
  <c r="O161"/>
  <c r="N161"/>
  <c r="M161"/>
  <c r="L161"/>
  <c r="K161"/>
  <c r="P160"/>
  <c r="O160"/>
  <c r="N160"/>
  <c r="M160"/>
  <c r="L160"/>
  <c r="K160"/>
  <c r="P159"/>
  <c r="O159"/>
  <c r="N159"/>
  <c r="M159"/>
  <c r="L159"/>
  <c r="K159"/>
  <c r="P158"/>
  <c r="O158"/>
  <c r="N158"/>
  <c r="M158"/>
  <c r="L158"/>
  <c r="K158"/>
  <c r="P157"/>
  <c r="O157"/>
  <c r="N157"/>
  <c r="M157"/>
  <c r="L157"/>
  <c r="K157"/>
  <c r="P156"/>
  <c r="O156"/>
  <c r="N156"/>
  <c r="M156"/>
  <c r="L156"/>
  <c r="K156"/>
  <c r="P155"/>
  <c r="O155"/>
  <c r="N155"/>
  <c r="M155"/>
  <c r="L155"/>
  <c r="K155"/>
  <c r="P154"/>
  <c r="O154"/>
  <c r="N154"/>
  <c r="M154"/>
  <c r="L154"/>
  <c r="K154"/>
  <c r="P153"/>
  <c r="O153"/>
  <c r="N153"/>
  <c r="M153"/>
  <c r="L153"/>
  <c r="K153"/>
  <c r="P152"/>
  <c r="O152"/>
  <c r="N152"/>
  <c r="M152"/>
  <c r="L152"/>
  <c r="K152"/>
  <c r="P151"/>
  <c r="O151"/>
  <c r="N151"/>
  <c r="M151"/>
  <c r="L151"/>
  <c r="K151"/>
  <c r="P150"/>
  <c r="O150"/>
  <c r="N150"/>
  <c r="M150"/>
  <c r="L150"/>
  <c r="K150"/>
  <c r="P149"/>
  <c r="O149"/>
  <c r="N149"/>
  <c r="M149"/>
  <c r="L149"/>
  <c r="K149"/>
  <c r="P148"/>
  <c r="O148"/>
  <c r="N148"/>
  <c r="M148"/>
  <c r="L148"/>
  <c r="K148"/>
  <c r="P147"/>
  <c r="O147"/>
  <c r="N147"/>
  <c r="M147"/>
  <c r="L147"/>
  <c r="K147"/>
  <c r="P146"/>
  <c r="O146"/>
  <c r="N146"/>
  <c r="M146"/>
  <c r="L146"/>
  <c r="K146"/>
  <c r="P145"/>
  <c r="O145"/>
  <c r="N145"/>
  <c r="M145"/>
  <c r="L145"/>
  <c r="K145"/>
  <c r="P144"/>
  <c r="O144"/>
  <c r="N144"/>
  <c r="M144"/>
  <c r="L144"/>
  <c r="K144"/>
  <c r="P143"/>
  <c r="O143"/>
  <c r="N143"/>
  <c r="M143"/>
  <c r="L143"/>
  <c r="K143"/>
  <c r="P142"/>
  <c r="O142"/>
  <c r="N142"/>
  <c r="M142"/>
  <c r="L142"/>
  <c r="K142"/>
  <c r="P141"/>
  <c r="O141"/>
  <c r="N141"/>
  <c r="M141"/>
  <c r="L141"/>
  <c r="K141"/>
  <c r="P140"/>
  <c r="O140"/>
  <c r="N140"/>
  <c r="M140"/>
  <c r="L140"/>
  <c r="K140"/>
  <c r="P139"/>
  <c r="O139"/>
  <c r="N139"/>
  <c r="M139"/>
  <c r="L139"/>
  <c r="K139"/>
  <c r="P138"/>
  <c r="O138"/>
  <c r="N138"/>
  <c r="M138"/>
  <c r="L138"/>
  <c r="K138"/>
  <c r="P137"/>
  <c r="O137"/>
  <c r="N137"/>
  <c r="M137"/>
  <c r="L137"/>
  <c r="K137"/>
  <c r="P136"/>
  <c r="O136"/>
  <c r="N136"/>
  <c r="M136"/>
  <c r="L136"/>
  <c r="K136"/>
  <c r="P135"/>
  <c r="O135"/>
  <c r="N135"/>
  <c r="M135"/>
  <c r="L135"/>
  <c r="K135"/>
  <c r="P134"/>
  <c r="O134"/>
  <c r="N134"/>
  <c r="M134"/>
  <c r="L134"/>
  <c r="K134"/>
  <c r="P133"/>
  <c r="O133"/>
  <c r="N133"/>
  <c r="M133"/>
  <c r="L133"/>
  <c r="K133"/>
  <c r="P132"/>
  <c r="O132"/>
  <c r="N132"/>
  <c r="M132"/>
  <c r="L132"/>
  <c r="K132"/>
  <c r="P131"/>
  <c r="O131"/>
  <c r="N131"/>
  <c r="M131"/>
  <c r="L131"/>
  <c r="K131"/>
  <c r="P130"/>
  <c r="O130"/>
  <c r="N130"/>
  <c r="M130"/>
  <c r="L130"/>
  <c r="K130"/>
  <c r="P129"/>
  <c r="O129"/>
  <c r="N129"/>
  <c r="M129"/>
  <c r="L129"/>
  <c r="K129"/>
  <c r="P128"/>
  <c r="O128"/>
  <c r="N128"/>
  <c r="M128"/>
  <c r="L128"/>
  <c r="K128"/>
  <c r="P127"/>
  <c r="O127"/>
  <c r="N127"/>
  <c r="M127"/>
  <c r="L127"/>
  <c r="K127"/>
  <c r="P126"/>
  <c r="O126"/>
  <c r="N126"/>
  <c r="M126"/>
  <c r="L126"/>
  <c r="K126"/>
  <c r="P125"/>
  <c r="O125"/>
  <c r="N125"/>
  <c r="M125"/>
  <c r="L125"/>
  <c r="K125"/>
  <c r="P124"/>
  <c r="O124"/>
  <c r="N124"/>
  <c r="M124"/>
  <c r="L124"/>
  <c r="K124"/>
  <c r="P123"/>
  <c r="O123"/>
  <c r="N123"/>
  <c r="M123"/>
  <c r="L123"/>
  <c r="K123"/>
  <c r="P122"/>
  <c r="O122"/>
  <c r="N122"/>
  <c r="M122"/>
  <c r="L122"/>
  <c r="K122"/>
  <c r="P121"/>
  <c r="O121"/>
  <c r="N121"/>
  <c r="M121"/>
  <c r="L121"/>
  <c r="K121"/>
  <c r="P120"/>
  <c r="O120"/>
  <c r="N120"/>
  <c r="M120"/>
  <c r="L120"/>
  <c r="K120"/>
  <c r="P119"/>
  <c r="O119"/>
  <c r="N119"/>
  <c r="M119"/>
  <c r="L119"/>
  <c r="K119"/>
  <c r="P118"/>
  <c r="O118"/>
  <c r="N118"/>
  <c r="M118"/>
  <c r="L118"/>
  <c r="K118"/>
  <c r="P117"/>
  <c r="O117"/>
  <c r="N117"/>
  <c r="M117"/>
  <c r="L117"/>
  <c r="K117"/>
  <c r="P116"/>
  <c r="O116"/>
  <c r="N116"/>
  <c r="M116"/>
  <c r="L116"/>
  <c r="K116"/>
  <c r="P115"/>
  <c r="O115"/>
  <c r="N115"/>
  <c r="M115"/>
  <c r="L115"/>
  <c r="K115"/>
  <c r="P114"/>
  <c r="O114"/>
  <c r="N114"/>
  <c r="M114"/>
  <c r="L114"/>
  <c r="K114"/>
  <c r="P113"/>
  <c r="O113"/>
  <c r="N113"/>
  <c r="M113"/>
  <c r="L113"/>
  <c r="K113"/>
  <c r="P112"/>
  <c r="O112"/>
  <c r="N112"/>
  <c r="M112"/>
  <c r="L112"/>
  <c r="K112"/>
  <c r="P111"/>
  <c r="O111"/>
  <c r="N111"/>
  <c r="M111"/>
  <c r="L111"/>
  <c r="K111"/>
  <c r="P110"/>
  <c r="O110"/>
  <c r="N110"/>
  <c r="M110"/>
  <c r="L110"/>
  <c r="K110"/>
  <c r="P109"/>
  <c r="O109"/>
  <c r="N109"/>
  <c r="M109"/>
  <c r="L109"/>
  <c r="K109"/>
  <c r="P108"/>
  <c r="O108"/>
  <c r="N108"/>
  <c r="M108"/>
  <c r="L108"/>
  <c r="K108"/>
  <c r="P107"/>
  <c r="O107"/>
  <c r="N107"/>
  <c r="M107"/>
  <c r="L107"/>
  <c r="K107"/>
  <c r="P106"/>
  <c r="O106"/>
  <c r="N106"/>
  <c r="M106"/>
  <c r="L106"/>
  <c r="K106"/>
  <c r="P105"/>
  <c r="O105"/>
  <c r="N105"/>
  <c r="M105"/>
  <c r="L105"/>
  <c r="K105"/>
  <c r="P104"/>
  <c r="O104"/>
  <c r="N104"/>
  <c r="M104"/>
  <c r="L104"/>
  <c r="K104"/>
  <c r="P103"/>
  <c r="O103"/>
  <c r="N103"/>
  <c r="M103"/>
  <c r="L103"/>
  <c r="K103"/>
  <c r="P102"/>
  <c r="O102"/>
  <c r="N102"/>
  <c r="M102"/>
  <c r="L102"/>
  <c r="K102"/>
  <c r="P101"/>
  <c r="O101"/>
  <c r="N101"/>
  <c r="M101"/>
  <c r="L101"/>
  <c r="K101"/>
  <c r="P100"/>
  <c r="O100"/>
  <c r="N100"/>
  <c r="M100"/>
  <c r="L100"/>
  <c r="K100"/>
  <c r="P99"/>
  <c r="O99"/>
  <c r="N99"/>
  <c r="M99"/>
  <c r="L99"/>
  <c r="K99"/>
  <c r="P98"/>
  <c r="O98"/>
  <c r="N98"/>
  <c r="M98"/>
  <c r="L98"/>
  <c r="K98"/>
  <c r="P97"/>
  <c r="O97"/>
  <c r="N97"/>
  <c r="M97"/>
  <c r="L97"/>
  <c r="K97"/>
  <c r="P96"/>
  <c r="O96"/>
  <c r="N96"/>
  <c r="M96"/>
  <c r="L96"/>
  <c r="K96"/>
  <c r="P95"/>
  <c r="O95"/>
  <c r="N95"/>
  <c r="M95"/>
  <c r="L95"/>
  <c r="K95"/>
  <c r="P94"/>
  <c r="O94"/>
  <c r="N94"/>
  <c r="M94"/>
  <c r="L94"/>
  <c r="K94"/>
  <c r="P93"/>
  <c r="O93"/>
  <c r="N93"/>
  <c r="M93"/>
  <c r="L93"/>
  <c r="K93"/>
  <c r="P92"/>
  <c r="O92"/>
  <c r="N92"/>
  <c r="M92"/>
  <c r="L92"/>
  <c r="K92"/>
  <c r="P91"/>
  <c r="O91"/>
  <c r="N91"/>
  <c r="M91"/>
  <c r="L91"/>
  <c r="K91"/>
  <c r="P90"/>
  <c r="O90"/>
  <c r="N90"/>
  <c r="M90"/>
  <c r="L90"/>
  <c r="K90"/>
  <c r="P89"/>
  <c r="O89"/>
  <c r="N89"/>
  <c r="M89"/>
  <c r="L89"/>
  <c r="K89"/>
  <c r="P88"/>
  <c r="O88"/>
  <c r="N88"/>
  <c r="M88"/>
  <c r="L88"/>
  <c r="K88"/>
  <c r="P87"/>
  <c r="O87"/>
  <c r="N87"/>
  <c r="M87"/>
  <c r="L87"/>
  <c r="K87"/>
  <c r="P86"/>
  <c r="O86"/>
  <c r="N86"/>
  <c r="M86"/>
  <c r="L86"/>
  <c r="K86"/>
  <c r="P85"/>
  <c r="O85"/>
  <c r="N85"/>
  <c r="M85"/>
  <c r="L85"/>
  <c r="K85"/>
  <c r="P84"/>
  <c r="O84"/>
  <c r="N84"/>
  <c r="M84"/>
  <c r="L84"/>
  <c r="K84"/>
  <c r="P83"/>
  <c r="O83"/>
  <c r="N83"/>
  <c r="M83"/>
  <c r="L83"/>
  <c r="K83"/>
  <c r="P82"/>
  <c r="O82"/>
  <c r="N82"/>
  <c r="M82"/>
  <c r="L82"/>
  <c r="K82"/>
  <c r="P81"/>
  <c r="O81"/>
  <c r="N81"/>
  <c r="M81"/>
  <c r="L81"/>
  <c r="K81"/>
  <c r="P80"/>
  <c r="O80"/>
  <c r="N80"/>
  <c r="M80"/>
  <c r="L80"/>
  <c r="K80"/>
  <c r="P79"/>
  <c r="O79"/>
  <c r="N79"/>
  <c r="M79"/>
  <c r="L79"/>
  <c r="K79"/>
  <c r="P78"/>
  <c r="O78"/>
  <c r="N78"/>
  <c r="M78"/>
  <c r="L78"/>
  <c r="K78"/>
  <c r="P77"/>
  <c r="O77"/>
  <c r="N77"/>
  <c r="M77"/>
  <c r="L77"/>
  <c r="K77"/>
  <c r="P76"/>
  <c r="O76"/>
  <c r="N76"/>
  <c r="M76"/>
  <c r="L76"/>
  <c r="K76"/>
  <c r="P75"/>
  <c r="O75"/>
  <c r="N75"/>
  <c r="M75"/>
  <c r="L75"/>
  <c r="K75"/>
  <c r="P74"/>
  <c r="O74"/>
  <c r="N74"/>
  <c r="M74"/>
  <c r="L74"/>
  <c r="K74"/>
  <c r="P73"/>
  <c r="O73"/>
  <c r="N73"/>
  <c r="M73"/>
  <c r="L73"/>
  <c r="K73"/>
  <c r="P72"/>
  <c r="O72"/>
  <c r="N72"/>
  <c r="M72"/>
  <c r="L72"/>
  <c r="K72"/>
  <c r="P71"/>
  <c r="O71"/>
  <c r="N71"/>
  <c r="M71"/>
  <c r="L71"/>
  <c r="K71"/>
  <c r="P70"/>
  <c r="O70"/>
  <c r="N70"/>
  <c r="M70"/>
  <c r="L70"/>
  <c r="K70"/>
  <c r="P69"/>
  <c r="O69"/>
  <c r="N69"/>
  <c r="M69"/>
  <c r="L69"/>
  <c r="K69"/>
  <c r="P68"/>
  <c r="O68"/>
  <c r="N68"/>
  <c r="M68"/>
  <c r="L68"/>
  <c r="K68"/>
  <c r="P67"/>
  <c r="O67"/>
  <c r="N67"/>
  <c r="M67"/>
  <c r="L67"/>
  <c r="K67"/>
  <c r="P66"/>
  <c r="O66"/>
  <c r="N66"/>
  <c r="M66"/>
  <c r="L66"/>
  <c r="K66"/>
  <c r="P65"/>
  <c r="O65"/>
  <c r="N65"/>
  <c r="M65"/>
  <c r="L65"/>
  <c r="K65"/>
  <c r="P64"/>
  <c r="O64"/>
  <c r="N64"/>
  <c r="M64"/>
  <c r="L64"/>
  <c r="K64"/>
  <c r="P63"/>
  <c r="O63"/>
  <c r="N63"/>
  <c r="M63"/>
  <c r="L63"/>
  <c r="K63"/>
  <c r="P62"/>
  <c r="O62"/>
  <c r="N62"/>
  <c r="M62"/>
  <c r="L62"/>
  <c r="K62"/>
  <c r="P61"/>
  <c r="O61"/>
  <c r="N61"/>
  <c r="M61"/>
  <c r="L61"/>
  <c r="K61"/>
  <c r="P60"/>
  <c r="O60"/>
  <c r="N60"/>
  <c r="M60"/>
  <c r="L60"/>
  <c r="K60"/>
  <c r="P59"/>
  <c r="O59"/>
  <c r="N59"/>
  <c r="M59"/>
  <c r="L59"/>
  <c r="K59"/>
  <c r="P58"/>
  <c r="O58"/>
  <c r="N58"/>
  <c r="M58"/>
  <c r="L58"/>
  <c r="K58"/>
  <c r="P57"/>
  <c r="O57"/>
  <c r="N57"/>
  <c r="M57"/>
  <c r="L57"/>
  <c r="K57"/>
  <c r="P56"/>
  <c r="O56"/>
  <c r="N56"/>
  <c r="M56"/>
  <c r="L56"/>
  <c r="K56"/>
  <c r="P55"/>
  <c r="O55"/>
  <c r="N55"/>
  <c r="M55"/>
  <c r="L55"/>
  <c r="K55"/>
  <c r="P54"/>
  <c r="O54"/>
  <c r="N54"/>
  <c r="M54"/>
  <c r="L54"/>
  <c r="K54"/>
  <c r="P53"/>
  <c r="O53"/>
  <c r="N53"/>
  <c r="M53"/>
  <c r="L53"/>
  <c r="K53"/>
  <c r="P52"/>
  <c r="O52"/>
  <c r="N52"/>
  <c r="M52"/>
  <c r="L52"/>
  <c r="K52"/>
  <c r="P51"/>
  <c r="O51"/>
  <c r="N51"/>
  <c r="M51"/>
  <c r="L51"/>
  <c r="K51"/>
  <c r="P50"/>
  <c r="O50"/>
  <c r="N50"/>
  <c r="M50"/>
  <c r="L50"/>
  <c r="K50"/>
  <c r="P49"/>
  <c r="O49"/>
  <c r="N49"/>
  <c r="M49"/>
  <c r="L49"/>
  <c r="K49"/>
  <c r="P48"/>
  <c r="O48"/>
  <c r="N48"/>
  <c r="M48"/>
  <c r="L48"/>
  <c r="K48"/>
  <c r="P47"/>
  <c r="O47"/>
  <c r="N47"/>
  <c r="M47"/>
  <c r="L47"/>
  <c r="K47"/>
  <c r="P46"/>
  <c r="O46"/>
  <c r="N46"/>
  <c r="M46"/>
  <c r="L46"/>
  <c r="K46"/>
  <c r="P45"/>
  <c r="O45"/>
  <c r="N45"/>
  <c r="M45"/>
  <c r="L45"/>
  <c r="K45"/>
  <c r="P44"/>
  <c r="O44"/>
  <c r="N44"/>
  <c r="M44"/>
  <c r="L44"/>
  <c r="K44"/>
  <c r="P43"/>
  <c r="O43"/>
  <c r="N43"/>
  <c r="M43"/>
  <c r="L43"/>
  <c r="K43"/>
  <c r="P42"/>
  <c r="O42"/>
  <c r="N42"/>
  <c r="M42"/>
  <c r="L42"/>
  <c r="K42"/>
  <c r="P41"/>
  <c r="O41"/>
  <c r="N41"/>
  <c r="M41"/>
  <c r="L41"/>
  <c r="K41"/>
  <c r="P40"/>
  <c r="O40"/>
  <c r="N40"/>
  <c r="M40"/>
  <c r="L40"/>
  <c r="K40"/>
  <c r="P39"/>
  <c r="O39"/>
  <c r="N39"/>
  <c r="M39"/>
  <c r="L39"/>
  <c r="K39"/>
  <c r="P38"/>
  <c r="O38"/>
  <c r="N38"/>
  <c r="M38"/>
  <c r="L38"/>
  <c r="K38"/>
  <c r="P37"/>
  <c r="O37"/>
  <c r="N37"/>
  <c r="M37"/>
  <c r="L37"/>
  <c r="K37"/>
  <c r="P36"/>
  <c r="O36"/>
  <c r="N36"/>
  <c r="M36"/>
  <c r="L36"/>
  <c r="K36"/>
  <c r="P35"/>
  <c r="O35"/>
  <c r="N35"/>
  <c r="M35"/>
  <c r="L35"/>
  <c r="K35"/>
  <c r="P34"/>
  <c r="O34"/>
  <c r="N34"/>
  <c r="M34"/>
  <c r="L34"/>
  <c r="K34"/>
  <c r="P33"/>
  <c r="O33"/>
  <c r="N33"/>
  <c r="M33"/>
  <c r="L33"/>
  <c r="K33"/>
  <c r="P32"/>
  <c r="O32"/>
  <c r="N32"/>
  <c r="M32"/>
  <c r="L32"/>
  <c r="K32"/>
  <c r="P31"/>
  <c r="O31"/>
  <c r="N31"/>
  <c r="M31"/>
  <c r="L31"/>
  <c r="K31"/>
  <c r="P30"/>
  <c r="O30"/>
  <c r="N30"/>
  <c r="M30"/>
  <c r="L30"/>
  <c r="K30"/>
  <c r="P29"/>
  <c r="O29"/>
  <c r="N29"/>
  <c r="M29"/>
  <c r="L29"/>
  <c r="K29"/>
  <c r="P28"/>
  <c r="O28"/>
  <c r="N28"/>
  <c r="M28"/>
  <c r="L28"/>
  <c r="K28"/>
  <c r="P27"/>
  <c r="O27"/>
  <c r="N27"/>
  <c r="M27"/>
  <c r="L27"/>
  <c r="K27"/>
  <c r="P26"/>
  <c r="O26"/>
  <c r="N26"/>
  <c r="M26"/>
  <c r="L26"/>
  <c r="K26"/>
  <c r="P25"/>
  <c r="O25"/>
  <c r="N25"/>
  <c r="M25"/>
  <c r="L25"/>
  <c r="K25"/>
  <c r="P24"/>
  <c r="O24"/>
  <c r="N24"/>
  <c r="M24"/>
  <c r="L24"/>
  <c r="K24"/>
  <c r="P23"/>
  <c r="O23"/>
  <c r="N23"/>
  <c r="M23"/>
  <c r="L23"/>
  <c r="K23"/>
  <c r="P22"/>
  <c r="O22"/>
  <c r="N22"/>
  <c r="M22"/>
  <c r="L22"/>
  <c r="K22"/>
  <c r="P21"/>
  <c r="O21"/>
  <c r="N21"/>
  <c r="M21"/>
  <c r="L21"/>
  <c r="K21"/>
  <c r="P20"/>
  <c r="O20"/>
  <c r="N20"/>
  <c r="M20"/>
  <c r="L20"/>
  <c r="K20"/>
  <c r="P19"/>
  <c r="O19"/>
  <c r="N19"/>
  <c r="M19"/>
  <c r="L19"/>
  <c r="K19"/>
  <c r="P18"/>
  <c r="O18"/>
  <c r="N18"/>
  <c r="M18"/>
  <c r="L18"/>
  <c r="K18"/>
  <c r="P17"/>
  <c r="O17"/>
  <c r="N17"/>
  <c r="M17"/>
  <c r="L17"/>
  <c r="K17"/>
  <c r="P16"/>
  <c r="O16"/>
  <c r="N16"/>
  <c r="M16"/>
  <c r="L16"/>
  <c r="K16"/>
  <c r="P15"/>
  <c r="O15"/>
  <c r="N15"/>
  <c r="M15"/>
  <c r="L15"/>
  <c r="K15"/>
  <c r="P14"/>
  <c r="O14"/>
  <c r="N14"/>
  <c r="M14"/>
  <c r="L14"/>
  <c r="K14"/>
  <c r="P13"/>
  <c r="O13"/>
  <c r="N13"/>
  <c r="M13"/>
  <c r="L13"/>
  <c r="K13"/>
  <c r="P12"/>
  <c r="O12"/>
  <c r="N12"/>
  <c r="M12"/>
  <c r="L12"/>
  <c r="K12"/>
  <c r="P11"/>
  <c r="O11"/>
  <c r="N11"/>
  <c r="M11"/>
  <c r="L11"/>
  <c r="K11"/>
  <c r="P10"/>
  <c r="O10"/>
  <c r="N10"/>
  <c r="M10"/>
  <c r="L10"/>
  <c r="K10"/>
  <c r="P9"/>
  <c r="O9"/>
  <c r="N9"/>
  <c r="M9"/>
  <c r="L9"/>
  <c r="K9"/>
  <c r="P8"/>
  <c r="O8"/>
  <c r="N8"/>
  <c r="M8"/>
  <c r="L8"/>
  <c r="K8"/>
  <c r="P7"/>
  <c r="O7"/>
  <c r="N7"/>
  <c r="M7"/>
  <c r="L7"/>
  <c r="K7"/>
  <c r="P6"/>
  <c r="O6"/>
  <c r="N6"/>
  <c r="M6"/>
  <c r="L6"/>
  <c r="K6"/>
</calcChain>
</file>

<file path=xl/sharedStrings.xml><?xml version="1.0" encoding="utf-8"?>
<sst xmlns="http://schemas.openxmlformats.org/spreadsheetml/2006/main" count="985" uniqueCount="131">
  <si>
    <t>м. Боярка</t>
  </si>
  <si>
    <t>Станом на 19.07.2018</t>
  </si>
  <si>
    <t>Аналіз фінансування установ на 28.06.2018</t>
  </si>
  <si>
    <t>Загальний фонд</t>
  </si>
  <si>
    <t>грн.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</si>
  <si>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</si>
  <si>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</si>
  <si>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</si>
  <si>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</si>
  <si>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</si>
  <si>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</si>
  <si>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</si>
  <si>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</si>
  <si>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</si>
  <si>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</si>
  <si>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</si>
  <si>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</si>
  <si>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</si>
  <si>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</si>
  <si>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</si>
  <si>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</si>
  <si>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02</t>
  </si>
  <si>
    <t>Виконавчий комітет  Боярської міської ради</t>
  </si>
  <si>
    <t>12991</t>
  </si>
  <si>
    <t>Боярська міська дитяча школа мистецтв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</si>
  <si>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</si>
  <si>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</si>
  <si>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2610</t>
  </si>
  <si>
    <t>Субсидії та поточні трансферти підприємствам (установам, організаціям)</t>
  </si>
  <si>
    <t>21090</t>
  </si>
  <si>
    <t>КП "Боярка-водоканал"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</si>
  <si>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</si>
  <si>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</si>
  <si>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21112</t>
  </si>
  <si>
    <t>ДНЗ (дитячий садок) "Лісова казка"</t>
  </si>
  <si>
    <t>1010</t>
  </si>
  <si>
    <t>Надання дошкільної освіти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</si>
  <si>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</si>
  <si>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</si>
  <si>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</si>
  <si>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</si>
  <si>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</si>
  <si>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</si>
  <si>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</si>
  <si>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</si>
  <si>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</si>
  <si>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</si>
  <si>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</si>
  <si>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</si>
  <si>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</si>
  <si>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</si>
  <si>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</si>
  <si>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</si>
  <si>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</si>
  <si>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</si>
  <si>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</si>
  <si>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</si>
  <si>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</si>
  <si>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</si>
  <si>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21266</t>
  </si>
  <si>
    <t>ДНЗ "Спадкоємець"</t>
  </si>
  <si>
    <t>21296</t>
  </si>
  <si>
    <t>КП "БГВУЖКГ"</t>
  </si>
  <si>
    <t>6030</t>
  </si>
  <si>
    <t>Організація благоустрою населених пунктів</t>
  </si>
  <si>
    <t>21318</t>
  </si>
  <si>
    <t>ДНЗ (ясла-садок) "Даринка"</t>
  </si>
  <si>
    <t>21345</t>
  </si>
  <si>
    <t>КП "БОК"Боярської МР Києво-Святошинського району Київської обл.</t>
  </si>
  <si>
    <t>21371</t>
  </si>
  <si>
    <t>ДНЗ №4 Берізка</t>
  </si>
  <si>
    <t>21465</t>
  </si>
  <si>
    <t>КП "Боярський інформаційний центр"</t>
  </si>
  <si>
    <t>8410</t>
  </si>
  <si>
    <t>Фінансова підтримка засобів масової інформації</t>
  </si>
  <si>
    <t>25121</t>
  </si>
  <si>
    <t>ДНЗ ясла-садок "Іскорка"</t>
  </si>
  <si>
    <t>25291</t>
  </si>
  <si>
    <t>ДНЗ-ЦРД "Джерельце"</t>
  </si>
  <si>
    <t>54936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</si>
  <si>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</si>
  <si>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</si>
  <si>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</si>
  <si>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</si>
  <si>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</si>
  <si>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</si>
  <si>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</si>
  <si>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</si>
  <si>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</si>
  <si>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</si>
  <si>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</si>
  <si>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</si>
  <si>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</si>
  <si>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</si>
  <si>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</si>
  <si>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</si>
  <si>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</si>
  <si>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</si>
  <si>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</si>
  <si>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</si>
  <si>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84572</t>
  </si>
  <si>
    <t>КЗ  Будинок культури</t>
  </si>
  <si>
    <t>4060</t>
  </si>
  <si>
    <t>Забезпечення діяльності палаців i будинків культури, клубів, центрів дозвілля та iнших клубних закладів</t>
  </si>
  <si>
    <t>2275</t>
  </si>
  <si>
    <t>Оплата інших енергоносіїв</t>
  </si>
  <si>
    <t>86783</t>
  </si>
  <si>
    <t>ДНЗ(ясла-садок)"Казка"</t>
  </si>
  <si>
    <t>89710</t>
  </si>
  <si>
    <t>КЗ "Боярська міська дитячо-юнацька школа"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</si>
  <si>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</si>
  <si>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</si>
  <si>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95704</t>
  </si>
  <si>
    <t>КП "Міська ритуальна служба"</t>
  </si>
  <si>
    <t>6090</t>
  </si>
  <si>
    <t>Інша діяльність у сфері житлово-комунального господарства</t>
  </si>
  <si>
    <t>95815</t>
  </si>
  <si>
    <t>ГФ "Боярський міський патруль"</t>
  </si>
  <si>
    <t>8230</t>
  </si>
  <si>
    <t>Інші заходи громадського порядку та безпеки</t>
  </si>
  <si>
    <t xml:space="preserve"> </t>
  </si>
  <si>
    <t xml:space="preserve">Усього </t>
  </si>
  <si>
    <t>% виконання</t>
  </si>
  <si>
    <t xml:space="preserve">Касові видатки за 1 півріччя </t>
  </si>
  <si>
    <t>Начальник відділу фінансів, економічного розвитку та торгівлі</t>
  </si>
  <si>
    <t>Мусієнко Н.І.</t>
  </si>
  <si>
    <t xml:space="preserve">Аналіз </t>
  </si>
  <si>
    <t xml:space="preserve">                          фінансування установ за 1-е півріччя 2018 </t>
  </si>
  <si>
    <t xml:space="preserve">                                                     Загальний фонд</t>
  </si>
  <si>
    <t xml:space="preserve">                 Загальний фонд</t>
  </si>
  <si>
    <t xml:space="preserve">                          фінансування установ за 1-е півріччя 2018 року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</si>
</sst>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  <font>
      <b/>
      <sz val="10"/>
      <color rgb="FF7030A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0" xfId="0" applyNumberFormat="1"/>
    <xf numFmtId="164" fontId="3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 wrapText="1"/>
    </xf>
    <xf numFmtId="2" fontId="0" fillId="0" borderId="0" xfId="0" applyNumberFormat="1"/>
    <xf numFmtId="0" fontId="5" fillId="0" borderId="0" xfId="0" applyFont="1"/>
    <xf numFmtId="2" fontId="5" fillId="0" borderId="0" xfId="0" applyNumberFormat="1" applyFont="1"/>
    <xf numFmtId="9" fontId="1" fillId="3" borderId="0" xfId="0" applyNumberFormat="1" applyFont="1" applyFill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vertical="center" wrapText="1"/>
    </xf>
    <xf numFmtId="9" fontId="8" fillId="3" borderId="2" xfId="0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164" fontId="10" fillId="2" borderId="2" xfId="0" applyNumberFormat="1" applyFont="1" applyFill="1" applyBorder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12" fillId="2" borderId="1" xfId="0" quotePrefix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164" fontId="12" fillId="2" borderId="2" xfId="0" applyNumberFormat="1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164" fontId="13" fillId="2" borderId="2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9" fontId="12" fillId="3" borderId="0" xfId="0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wrapText="1"/>
    </xf>
    <xf numFmtId="164" fontId="14" fillId="0" borderId="0" xfId="0" applyNumberFormat="1" applyFont="1"/>
    <xf numFmtId="9" fontId="1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9"/>
  <sheetViews>
    <sheetView topLeftCell="E1" workbookViewId="0">
      <selection activeCell="G12" sqref="G12"/>
    </sheetView>
  </sheetViews>
  <sheetFormatPr defaultRowHeight="12.75"/>
  <cols>
    <col min="1" max="1" width="10.7109375" customWidth="1"/>
    <col min="2" max="2" width="50.7109375" customWidth="1"/>
    <col min="3" max="16" width="15.7109375" customWidth="1"/>
  </cols>
  <sheetData>
    <row r="1" spans="1:16">
      <c r="A1" t="s">
        <v>0</v>
      </c>
    </row>
    <row r="2" spans="1:16" ht="18.75">
      <c r="A2" s="44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6">
      <c r="A3" s="45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>
      <c r="A4" t="s">
        <v>1</v>
      </c>
      <c r="L4" s="1" t="s">
        <v>4</v>
      </c>
    </row>
    <row r="5" spans="1:16" s="2" customFormat="1" ht="51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5" t="s">
        <v>20</v>
      </c>
    </row>
    <row r="6" spans="1:16">
      <c r="A6" s="6" t="s">
        <v>21</v>
      </c>
      <c r="B6" s="7" t="s">
        <v>22</v>
      </c>
      <c r="C6" s="8">
        <v>96491800</v>
      </c>
      <c r="D6" s="8">
        <v>96614872</v>
      </c>
      <c r="E6" s="8">
        <v>60972852</v>
      </c>
      <c r="F6" s="8">
        <v>52879855.439999998</v>
      </c>
      <c r="G6" s="8">
        <v>20000</v>
      </c>
      <c r="H6" s="8">
        <v>46874341.769999988</v>
      </c>
      <c r="I6" s="8">
        <v>6005513.6700000009</v>
      </c>
      <c r="J6" s="8">
        <v>0</v>
      </c>
      <c r="K6" s="8">
        <f t="shared" ref="K6:K37" si="0">E6-F6</f>
        <v>8092996.5600000024</v>
      </c>
      <c r="L6" s="8">
        <f t="shared" ref="L6:L37" si="1">D6-F6</f>
        <v>43735016.560000002</v>
      </c>
      <c r="M6" s="8">
        <f t="shared" ref="M6:M37" si="2">IF(E6=0,0,(F6/E6)*100)</f>
        <v>86.726885335788452</v>
      </c>
      <c r="N6" s="8">
        <f t="shared" ref="N6:N37" si="3">D6-H6</f>
        <v>49740530.230000012</v>
      </c>
      <c r="O6" s="8">
        <f t="shared" ref="O6:O37" si="4">E6-H6</f>
        <v>14098510.230000012</v>
      </c>
      <c r="P6" s="8">
        <f t="shared" ref="P6:P37" si="5">IF(E6=0,0,(H6/E6)*100)</f>
        <v>76.877397452230028</v>
      </c>
    </row>
    <row r="7" spans="1:16">
      <c r="A7" s="6" t="s">
        <v>23</v>
      </c>
      <c r="B7" s="7" t="s">
        <v>24</v>
      </c>
      <c r="C7" s="8">
        <v>385000</v>
      </c>
      <c r="D7" s="8">
        <v>385000</v>
      </c>
      <c r="E7" s="8">
        <v>195000</v>
      </c>
      <c r="F7" s="8">
        <v>18005</v>
      </c>
      <c r="G7" s="8">
        <v>0</v>
      </c>
      <c r="H7" s="8">
        <v>17568.400000000001</v>
      </c>
      <c r="I7" s="8">
        <v>436.6</v>
      </c>
      <c r="J7" s="8">
        <v>0</v>
      </c>
      <c r="K7" s="8">
        <f t="shared" si="0"/>
        <v>176995</v>
      </c>
      <c r="L7" s="8">
        <f t="shared" si="1"/>
        <v>366995</v>
      </c>
      <c r="M7" s="8">
        <f t="shared" si="2"/>
        <v>9.2333333333333343</v>
      </c>
      <c r="N7" s="8">
        <f t="shared" si="3"/>
        <v>367431.6</v>
      </c>
      <c r="O7" s="8">
        <f t="shared" si="4"/>
        <v>177431.6</v>
      </c>
      <c r="P7" s="8">
        <f t="shared" si="5"/>
        <v>9.0094358974358979</v>
      </c>
    </row>
    <row r="8" spans="1:16" ht="25.5">
      <c r="A8" s="6" t="s">
        <v>25</v>
      </c>
      <c r="B8" s="7" t="s">
        <v>26</v>
      </c>
      <c r="C8" s="8">
        <v>385000</v>
      </c>
      <c r="D8" s="8">
        <v>385000</v>
      </c>
      <c r="E8" s="8">
        <v>195000</v>
      </c>
      <c r="F8" s="8">
        <v>18005</v>
      </c>
      <c r="G8" s="8">
        <v>0</v>
      </c>
      <c r="H8" s="8">
        <v>17568.400000000001</v>
      </c>
      <c r="I8" s="8">
        <v>436.6</v>
      </c>
      <c r="J8" s="8">
        <v>0</v>
      </c>
      <c r="K8" s="8">
        <f t="shared" si="0"/>
        <v>176995</v>
      </c>
      <c r="L8" s="8">
        <f t="shared" si="1"/>
        <v>366995</v>
      </c>
      <c r="M8" s="8">
        <f t="shared" si="2"/>
        <v>9.2333333333333343</v>
      </c>
      <c r="N8" s="8">
        <f t="shared" si="3"/>
        <v>367431.6</v>
      </c>
      <c r="O8" s="8">
        <f t="shared" si="4"/>
        <v>177431.6</v>
      </c>
      <c r="P8" s="8">
        <f t="shared" si="5"/>
        <v>9.0094358974358979</v>
      </c>
    </row>
    <row r="9" spans="1:16" ht="25.5">
      <c r="A9" s="9" t="s">
        <v>27</v>
      </c>
      <c r="B9" s="10" t="s">
        <v>28</v>
      </c>
      <c r="C9" s="11">
        <v>385000</v>
      </c>
      <c r="D9" s="11">
        <v>385000</v>
      </c>
      <c r="E9" s="11">
        <v>195000</v>
      </c>
      <c r="F9" s="11">
        <v>18005</v>
      </c>
      <c r="G9" s="11">
        <v>0</v>
      </c>
      <c r="H9" s="11">
        <v>17568.400000000001</v>
      </c>
      <c r="I9" s="11">
        <v>436.6</v>
      </c>
      <c r="J9" s="11">
        <v>0</v>
      </c>
      <c r="K9" s="11">
        <f t="shared" si="0"/>
        <v>176995</v>
      </c>
      <c r="L9" s="11">
        <f t="shared" si="1"/>
        <v>366995</v>
      </c>
      <c r="M9" s="11">
        <f t="shared" si="2"/>
        <v>9.2333333333333343</v>
      </c>
      <c r="N9" s="11">
        <f t="shared" si="3"/>
        <v>367431.6</v>
      </c>
      <c r="O9" s="11">
        <f t="shared" si="4"/>
        <v>177431.6</v>
      </c>
      <c r="P9" s="11">
        <f t="shared" si="5"/>
        <v>9.0094358974358979</v>
      </c>
    </row>
    <row r="10" spans="1:16">
      <c r="A10" s="6" t="s">
        <v>29</v>
      </c>
      <c r="B10" s="7" t="s">
        <v>30</v>
      </c>
      <c r="C10" s="8">
        <v>2909940</v>
      </c>
      <c r="D10" s="8">
        <v>3149940</v>
      </c>
      <c r="E10" s="8">
        <v>2065000</v>
      </c>
      <c r="F10" s="8">
        <v>1206549.5</v>
      </c>
      <c r="G10" s="8">
        <v>0</v>
      </c>
      <c r="H10" s="8">
        <v>1206549.5</v>
      </c>
      <c r="I10" s="8">
        <v>0</v>
      </c>
      <c r="J10" s="8">
        <v>0</v>
      </c>
      <c r="K10" s="8">
        <f t="shared" si="0"/>
        <v>858450.5</v>
      </c>
      <c r="L10" s="8">
        <f t="shared" si="1"/>
        <v>1943390.5</v>
      </c>
      <c r="M10" s="8">
        <f t="shared" si="2"/>
        <v>58.428547215496366</v>
      </c>
      <c r="N10" s="8">
        <f t="shared" si="3"/>
        <v>1943390.5</v>
      </c>
      <c r="O10" s="8">
        <f t="shared" si="4"/>
        <v>858450.5</v>
      </c>
      <c r="P10" s="8">
        <f t="shared" si="5"/>
        <v>58.428547215496366</v>
      </c>
    </row>
    <row r="11" spans="1:16" ht="38.25">
      <c r="A11" s="6" t="s">
        <v>31</v>
      </c>
      <c r="B11" s="7" t="s">
        <v>32</v>
      </c>
      <c r="C11" s="8">
        <v>2909940</v>
      </c>
      <c r="D11" s="8">
        <v>3149940</v>
      </c>
      <c r="E11" s="8">
        <v>2065000</v>
      </c>
      <c r="F11" s="8">
        <v>1206549.5</v>
      </c>
      <c r="G11" s="8">
        <v>0</v>
      </c>
      <c r="H11" s="8">
        <v>1206549.5</v>
      </c>
      <c r="I11" s="8">
        <v>0</v>
      </c>
      <c r="J11" s="8">
        <v>0</v>
      </c>
      <c r="K11" s="8">
        <f t="shared" si="0"/>
        <v>858450.5</v>
      </c>
      <c r="L11" s="8">
        <f t="shared" si="1"/>
        <v>1943390.5</v>
      </c>
      <c r="M11" s="8">
        <f t="shared" si="2"/>
        <v>58.428547215496366</v>
      </c>
      <c r="N11" s="8">
        <f t="shared" si="3"/>
        <v>1943390.5</v>
      </c>
      <c r="O11" s="8">
        <f t="shared" si="4"/>
        <v>858450.5</v>
      </c>
      <c r="P11" s="8">
        <f t="shared" si="5"/>
        <v>58.428547215496366</v>
      </c>
    </row>
    <row r="12" spans="1:16" ht="25.5">
      <c r="A12" s="9" t="s">
        <v>27</v>
      </c>
      <c r="B12" s="10" t="s">
        <v>28</v>
      </c>
      <c r="C12" s="11">
        <v>2909940</v>
      </c>
      <c r="D12" s="11">
        <v>3149940</v>
      </c>
      <c r="E12" s="11">
        <v>2065000</v>
      </c>
      <c r="F12" s="11">
        <v>1206549.5</v>
      </c>
      <c r="G12" s="11">
        <v>0</v>
      </c>
      <c r="H12" s="11">
        <v>1206549.5</v>
      </c>
      <c r="I12" s="11">
        <v>0</v>
      </c>
      <c r="J12" s="11">
        <v>0</v>
      </c>
      <c r="K12" s="11">
        <f t="shared" si="0"/>
        <v>858450.5</v>
      </c>
      <c r="L12" s="11">
        <f t="shared" si="1"/>
        <v>1943390.5</v>
      </c>
      <c r="M12" s="11">
        <f t="shared" si="2"/>
        <v>58.428547215496366</v>
      </c>
      <c r="N12" s="11">
        <f t="shared" si="3"/>
        <v>1943390.5</v>
      </c>
      <c r="O12" s="11">
        <f t="shared" si="4"/>
        <v>858450.5</v>
      </c>
      <c r="P12" s="11">
        <f t="shared" si="5"/>
        <v>58.428547215496366</v>
      </c>
    </row>
    <row r="13" spans="1:16">
      <c r="A13" s="6" t="s">
        <v>33</v>
      </c>
      <c r="B13" s="7" t="s">
        <v>34</v>
      </c>
      <c r="C13" s="8">
        <v>2027200</v>
      </c>
      <c r="D13" s="8">
        <v>2035568</v>
      </c>
      <c r="E13" s="8">
        <v>1279238</v>
      </c>
      <c r="F13" s="8">
        <v>1255870</v>
      </c>
      <c r="G13" s="8">
        <v>0</v>
      </c>
      <c r="H13" s="8">
        <v>1082710.99</v>
      </c>
      <c r="I13" s="8">
        <v>173159.01</v>
      </c>
      <c r="J13" s="8">
        <v>0</v>
      </c>
      <c r="K13" s="8">
        <f t="shared" si="0"/>
        <v>23368</v>
      </c>
      <c r="L13" s="8">
        <f t="shared" si="1"/>
        <v>779698</v>
      </c>
      <c r="M13" s="8">
        <f t="shared" si="2"/>
        <v>98.173287535235815</v>
      </c>
      <c r="N13" s="8">
        <f t="shared" si="3"/>
        <v>952857.01</v>
      </c>
      <c r="O13" s="8">
        <f t="shared" si="4"/>
        <v>196527.01</v>
      </c>
      <c r="P13" s="8">
        <f t="shared" si="5"/>
        <v>84.637181665960512</v>
      </c>
    </row>
    <row r="14" spans="1:16">
      <c r="A14" s="6" t="s">
        <v>35</v>
      </c>
      <c r="B14" s="7" t="s">
        <v>36</v>
      </c>
      <c r="C14" s="8">
        <v>2027200</v>
      </c>
      <c r="D14" s="8">
        <v>2035568</v>
      </c>
      <c r="E14" s="8">
        <v>1279238</v>
      </c>
      <c r="F14" s="8">
        <v>1255870</v>
      </c>
      <c r="G14" s="8">
        <v>0</v>
      </c>
      <c r="H14" s="8">
        <v>1082710.99</v>
      </c>
      <c r="I14" s="8">
        <v>173159.01</v>
      </c>
      <c r="J14" s="8">
        <v>0</v>
      </c>
      <c r="K14" s="8">
        <f t="shared" si="0"/>
        <v>23368</v>
      </c>
      <c r="L14" s="8">
        <f t="shared" si="1"/>
        <v>779698</v>
      </c>
      <c r="M14" s="8">
        <f t="shared" si="2"/>
        <v>98.173287535235815</v>
      </c>
      <c r="N14" s="8">
        <f t="shared" si="3"/>
        <v>952857.01</v>
      </c>
      <c r="O14" s="8">
        <f t="shared" si="4"/>
        <v>196527.01</v>
      </c>
      <c r="P14" s="8">
        <f t="shared" si="5"/>
        <v>84.637181665960512</v>
      </c>
    </row>
    <row r="15" spans="1:16">
      <c r="A15" s="9" t="s">
        <v>37</v>
      </c>
      <c r="B15" s="10" t="s">
        <v>38</v>
      </c>
      <c r="C15" s="11">
        <v>1194700</v>
      </c>
      <c r="D15" s="11">
        <v>1194700</v>
      </c>
      <c r="E15" s="11">
        <v>735800</v>
      </c>
      <c r="F15" s="11">
        <v>735800</v>
      </c>
      <c r="G15" s="11">
        <v>0</v>
      </c>
      <c r="H15" s="11">
        <v>657110.38</v>
      </c>
      <c r="I15" s="11">
        <v>78689.62</v>
      </c>
      <c r="J15" s="11">
        <v>0</v>
      </c>
      <c r="K15" s="11">
        <f t="shared" si="0"/>
        <v>0</v>
      </c>
      <c r="L15" s="11">
        <f t="shared" si="1"/>
        <v>458900</v>
      </c>
      <c r="M15" s="11">
        <f t="shared" si="2"/>
        <v>100</v>
      </c>
      <c r="N15" s="11">
        <f t="shared" si="3"/>
        <v>537589.62</v>
      </c>
      <c r="O15" s="11">
        <f t="shared" si="4"/>
        <v>78689.62</v>
      </c>
      <c r="P15" s="11">
        <f t="shared" si="5"/>
        <v>89.305569448219629</v>
      </c>
    </row>
    <row r="16" spans="1:16">
      <c r="A16" s="9" t="s">
        <v>39</v>
      </c>
      <c r="B16" s="10" t="s">
        <v>40</v>
      </c>
      <c r="C16" s="11">
        <v>262800</v>
      </c>
      <c r="D16" s="11">
        <v>262800</v>
      </c>
      <c r="E16" s="11">
        <v>165170</v>
      </c>
      <c r="F16" s="11">
        <v>165170</v>
      </c>
      <c r="G16" s="11">
        <v>0</v>
      </c>
      <c r="H16" s="11">
        <v>146703.87</v>
      </c>
      <c r="I16" s="11">
        <v>18466.13</v>
      </c>
      <c r="J16" s="11">
        <v>0</v>
      </c>
      <c r="K16" s="11">
        <f t="shared" si="0"/>
        <v>0</v>
      </c>
      <c r="L16" s="11">
        <f t="shared" si="1"/>
        <v>97630</v>
      </c>
      <c r="M16" s="11">
        <f t="shared" si="2"/>
        <v>100</v>
      </c>
      <c r="N16" s="11">
        <f t="shared" si="3"/>
        <v>116096.13</v>
      </c>
      <c r="O16" s="11">
        <f t="shared" si="4"/>
        <v>18466.130000000005</v>
      </c>
      <c r="P16" s="11">
        <f t="shared" si="5"/>
        <v>88.819924925833988</v>
      </c>
    </row>
    <row r="17" spans="1:16">
      <c r="A17" s="9" t="s">
        <v>41</v>
      </c>
      <c r="B17" s="10" t="s">
        <v>42</v>
      </c>
      <c r="C17" s="11">
        <v>35000</v>
      </c>
      <c r="D17" s="11">
        <v>35000</v>
      </c>
      <c r="E17" s="11">
        <v>35000</v>
      </c>
      <c r="F17" s="11">
        <v>20000</v>
      </c>
      <c r="G17" s="11">
        <v>0</v>
      </c>
      <c r="H17" s="11">
        <v>13792.18</v>
      </c>
      <c r="I17" s="11">
        <v>6207.82</v>
      </c>
      <c r="J17" s="11">
        <v>0</v>
      </c>
      <c r="K17" s="11">
        <f t="shared" si="0"/>
        <v>15000</v>
      </c>
      <c r="L17" s="11">
        <f t="shared" si="1"/>
        <v>15000</v>
      </c>
      <c r="M17" s="11">
        <f t="shared" si="2"/>
        <v>57.142857142857139</v>
      </c>
      <c r="N17" s="11">
        <f t="shared" si="3"/>
        <v>21207.82</v>
      </c>
      <c r="O17" s="11">
        <f t="shared" si="4"/>
        <v>21207.82</v>
      </c>
      <c r="P17" s="11">
        <f t="shared" si="5"/>
        <v>39.406228571428571</v>
      </c>
    </row>
    <row r="18" spans="1:16">
      <c r="A18" s="9" t="s">
        <v>43</v>
      </c>
      <c r="B18" s="10" t="s">
        <v>44</v>
      </c>
      <c r="C18" s="11">
        <v>5000</v>
      </c>
      <c r="D18" s="11">
        <v>5000</v>
      </c>
      <c r="E18" s="11">
        <v>5000</v>
      </c>
      <c r="F18" s="11">
        <v>5000</v>
      </c>
      <c r="G18" s="11">
        <v>0</v>
      </c>
      <c r="H18" s="11">
        <v>0</v>
      </c>
      <c r="I18" s="11">
        <v>5000</v>
      </c>
      <c r="J18" s="11">
        <v>0</v>
      </c>
      <c r="K18" s="11">
        <f t="shared" si="0"/>
        <v>0</v>
      </c>
      <c r="L18" s="11">
        <f t="shared" si="1"/>
        <v>0</v>
      </c>
      <c r="M18" s="11">
        <f t="shared" si="2"/>
        <v>100</v>
      </c>
      <c r="N18" s="11">
        <f t="shared" si="3"/>
        <v>5000</v>
      </c>
      <c r="O18" s="11">
        <f t="shared" si="4"/>
        <v>5000</v>
      </c>
      <c r="P18" s="11">
        <f t="shared" si="5"/>
        <v>0</v>
      </c>
    </row>
    <row r="19" spans="1:16">
      <c r="A19" s="9" t="s">
        <v>45</v>
      </c>
      <c r="B19" s="10" t="s">
        <v>46</v>
      </c>
      <c r="C19" s="11">
        <v>184000</v>
      </c>
      <c r="D19" s="11">
        <v>184000</v>
      </c>
      <c r="E19" s="11">
        <v>110400</v>
      </c>
      <c r="F19" s="11">
        <v>110400</v>
      </c>
      <c r="G19" s="11">
        <v>0</v>
      </c>
      <c r="H19" s="11">
        <v>91228.09</v>
      </c>
      <c r="I19" s="11">
        <v>19171.91</v>
      </c>
      <c r="J19" s="11">
        <v>0</v>
      </c>
      <c r="K19" s="11">
        <f t="shared" si="0"/>
        <v>0</v>
      </c>
      <c r="L19" s="11">
        <f t="shared" si="1"/>
        <v>73600</v>
      </c>
      <c r="M19" s="11">
        <f t="shared" si="2"/>
        <v>100</v>
      </c>
      <c r="N19" s="11">
        <f t="shared" si="3"/>
        <v>92771.91</v>
      </c>
      <c r="O19" s="11">
        <f t="shared" si="4"/>
        <v>19171.910000000003</v>
      </c>
      <c r="P19" s="11">
        <f t="shared" si="5"/>
        <v>82.634139492753619</v>
      </c>
    </row>
    <row r="20" spans="1:16">
      <c r="A20" s="9" t="s">
        <v>47</v>
      </c>
      <c r="B20" s="10" t="s">
        <v>48</v>
      </c>
      <c r="C20" s="11">
        <v>100000</v>
      </c>
      <c r="D20" s="11">
        <v>106878</v>
      </c>
      <c r="E20" s="11">
        <v>66878</v>
      </c>
      <c r="F20" s="11">
        <v>58510</v>
      </c>
      <c r="G20" s="11">
        <v>0</v>
      </c>
      <c r="H20" s="11">
        <v>31209.59</v>
      </c>
      <c r="I20" s="11">
        <v>27300.41</v>
      </c>
      <c r="J20" s="11">
        <v>0</v>
      </c>
      <c r="K20" s="11">
        <f t="shared" si="0"/>
        <v>8368</v>
      </c>
      <c r="L20" s="11">
        <f t="shared" si="1"/>
        <v>48368</v>
      </c>
      <c r="M20" s="11">
        <f t="shared" si="2"/>
        <v>87.487664104787825</v>
      </c>
      <c r="N20" s="11">
        <f t="shared" si="3"/>
        <v>75668.41</v>
      </c>
      <c r="O20" s="11">
        <f t="shared" si="4"/>
        <v>35668.410000000003</v>
      </c>
      <c r="P20" s="11">
        <f t="shared" si="5"/>
        <v>46.666452346062982</v>
      </c>
    </row>
    <row r="21" spans="1:16">
      <c r="A21" s="9" t="s">
        <v>49</v>
      </c>
      <c r="B21" s="10" t="s">
        <v>50</v>
      </c>
      <c r="C21" s="11">
        <v>3000</v>
      </c>
      <c r="D21" s="11">
        <v>3000</v>
      </c>
      <c r="E21" s="11">
        <v>3000</v>
      </c>
      <c r="F21" s="11">
        <v>3000</v>
      </c>
      <c r="G21" s="11">
        <v>0</v>
      </c>
      <c r="H21" s="11">
        <v>960</v>
      </c>
      <c r="I21" s="11">
        <v>2040</v>
      </c>
      <c r="J21" s="11">
        <v>0</v>
      </c>
      <c r="K21" s="11">
        <f t="shared" si="0"/>
        <v>0</v>
      </c>
      <c r="L21" s="11">
        <f t="shared" si="1"/>
        <v>0</v>
      </c>
      <c r="M21" s="11">
        <f t="shared" si="2"/>
        <v>100</v>
      </c>
      <c r="N21" s="11">
        <f t="shared" si="3"/>
        <v>2040</v>
      </c>
      <c r="O21" s="11">
        <f t="shared" si="4"/>
        <v>2040</v>
      </c>
      <c r="P21" s="11">
        <f t="shared" si="5"/>
        <v>32</v>
      </c>
    </row>
    <row r="22" spans="1:16">
      <c r="A22" s="9" t="s">
        <v>51</v>
      </c>
      <c r="B22" s="10" t="s">
        <v>52</v>
      </c>
      <c r="C22" s="11">
        <v>6600</v>
      </c>
      <c r="D22" s="11">
        <v>6600</v>
      </c>
      <c r="E22" s="11">
        <v>3300</v>
      </c>
      <c r="F22" s="11">
        <v>3300</v>
      </c>
      <c r="G22" s="11">
        <v>0</v>
      </c>
      <c r="H22" s="11">
        <v>3230.15</v>
      </c>
      <c r="I22" s="11">
        <v>69.849999999999994</v>
      </c>
      <c r="J22" s="11">
        <v>0</v>
      </c>
      <c r="K22" s="11">
        <f t="shared" si="0"/>
        <v>0</v>
      </c>
      <c r="L22" s="11">
        <f t="shared" si="1"/>
        <v>3300</v>
      </c>
      <c r="M22" s="11">
        <f t="shared" si="2"/>
        <v>100</v>
      </c>
      <c r="N22" s="11">
        <f t="shared" si="3"/>
        <v>3369.85</v>
      </c>
      <c r="O22" s="11">
        <f t="shared" si="4"/>
        <v>69.849999999999909</v>
      </c>
      <c r="P22" s="11">
        <f t="shared" si="5"/>
        <v>97.88333333333334</v>
      </c>
    </row>
    <row r="23" spans="1:16">
      <c r="A23" s="9" t="s">
        <v>53</v>
      </c>
      <c r="B23" s="10" t="s">
        <v>54</v>
      </c>
      <c r="C23" s="11">
        <v>36200</v>
      </c>
      <c r="D23" s="11">
        <v>36200</v>
      </c>
      <c r="E23" s="11">
        <v>18200</v>
      </c>
      <c r="F23" s="11">
        <v>18200</v>
      </c>
      <c r="G23" s="11">
        <v>0</v>
      </c>
      <c r="H23" s="11">
        <v>15419.78</v>
      </c>
      <c r="I23" s="11">
        <v>2780.22</v>
      </c>
      <c r="J23" s="11">
        <v>0</v>
      </c>
      <c r="K23" s="11">
        <f t="shared" si="0"/>
        <v>0</v>
      </c>
      <c r="L23" s="11">
        <f t="shared" si="1"/>
        <v>18000</v>
      </c>
      <c r="M23" s="11">
        <f t="shared" si="2"/>
        <v>100</v>
      </c>
      <c r="N23" s="11">
        <f t="shared" si="3"/>
        <v>20780.22</v>
      </c>
      <c r="O23" s="11">
        <f t="shared" si="4"/>
        <v>2780.2199999999993</v>
      </c>
      <c r="P23" s="11">
        <f t="shared" si="5"/>
        <v>84.724065934065933</v>
      </c>
    </row>
    <row r="24" spans="1:16">
      <c r="A24" s="9" t="s">
        <v>55</v>
      </c>
      <c r="B24" s="10" t="s">
        <v>56</v>
      </c>
      <c r="C24" s="11">
        <v>199900</v>
      </c>
      <c r="D24" s="11">
        <v>199900</v>
      </c>
      <c r="E24" s="11">
        <v>135000</v>
      </c>
      <c r="F24" s="11">
        <v>135000</v>
      </c>
      <c r="G24" s="11">
        <v>0</v>
      </c>
      <c r="H24" s="11">
        <v>121566.95</v>
      </c>
      <c r="I24" s="11">
        <v>13433.05</v>
      </c>
      <c r="J24" s="11">
        <v>0</v>
      </c>
      <c r="K24" s="11">
        <f t="shared" si="0"/>
        <v>0</v>
      </c>
      <c r="L24" s="11">
        <f t="shared" si="1"/>
        <v>64900</v>
      </c>
      <c r="M24" s="11">
        <f t="shared" si="2"/>
        <v>100</v>
      </c>
      <c r="N24" s="11">
        <f t="shared" si="3"/>
        <v>78333.05</v>
      </c>
      <c r="O24" s="11">
        <f t="shared" si="4"/>
        <v>13433.050000000003</v>
      </c>
      <c r="P24" s="11">
        <f t="shared" si="5"/>
        <v>90.049592592592589</v>
      </c>
    </row>
    <row r="25" spans="1:16" ht="25.5">
      <c r="A25" s="9" t="s">
        <v>57</v>
      </c>
      <c r="B25" s="10" t="s">
        <v>58</v>
      </c>
      <c r="C25" s="11">
        <v>0</v>
      </c>
      <c r="D25" s="11">
        <v>1490</v>
      </c>
      <c r="E25" s="11">
        <v>1490</v>
      </c>
      <c r="F25" s="11">
        <v>1490</v>
      </c>
      <c r="G25" s="11">
        <v>0</v>
      </c>
      <c r="H25" s="11">
        <v>1490</v>
      </c>
      <c r="I25" s="11">
        <v>0</v>
      </c>
      <c r="J25" s="11">
        <v>0</v>
      </c>
      <c r="K25" s="11">
        <f t="shared" si="0"/>
        <v>0</v>
      </c>
      <c r="L25" s="11">
        <f t="shared" si="1"/>
        <v>0</v>
      </c>
      <c r="M25" s="11">
        <f t="shared" si="2"/>
        <v>100</v>
      </c>
      <c r="N25" s="11">
        <f t="shared" si="3"/>
        <v>0</v>
      </c>
      <c r="O25" s="11">
        <f t="shared" si="4"/>
        <v>0</v>
      </c>
      <c r="P25" s="11">
        <f t="shared" si="5"/>
        <v>100</v>
      </c>
    </row>
    <row r="26" spans="1:16">
      <c r="A26" s="6" t="s">
        <v>59</v>
      </c>
      <c r="B26" s="7" t="s">
        <v>60</v>
      </c>
      <c r="C26" s="8">
        <v>8256900</v>
      </c>
      <c r="D26" s="8">
        <v>8276735</v>
      </c>
      <c r="E26" s="8">
        <v>5286635</v>
      </c>
      <c r="F26" s="8">
        <v>5286635</v>
      </c>
      <c r="G26" s="8">
        <v>0</v>
      </c>
      <c r="H26" s="8">
        <v>4182813.57</v>
      </c>
      <c r="I26" s="8">
        <v>1103821.43</v>
      </c>
      <c r="J26" s="8">
        <v>0</v>
      </c>
      <c r="K26" s="8">
        <f t="shared" si="0"/>
        <v>0</v>
      </c>
      <c r="L26" s="8">
        <f t="shared" si="1"/>
        <v>2990100</v>
      </c>
      <c r="M26" s="8">
        <f t="shared" si="2"/>
        <v>100</v>
      </c>
      <c r="N26" s="8">
        <f t="shared" si="3"/>
        <v>4093921.43</v>
      </c>
      <c r="O26" s="8">
        <f t="shared" si="4"/>
        <v>1103821.4300000002</v>
      </c>
      <c r="P26" s="8">
        <f t="shared" si="5"/>
        <v>79.120528843016388</v>
      </c>
    </row>
    <row r="27" spans="1:16">
      <c r="A27" s="6" t="s">
        <v>35</v>
      </c>
      <c r="B27" s="7" t="s">
        <v>36</v>
      </c>
      <c r="C27" s="8">
        <v>8256900</v>
      </c>
      <c r="D27" s="8">
        <v>8276735</v>
      </c>
      <c r="E27" s="8">
        <v>5286635</v>
      </c>
      <c r="F27" s="8">
        <v>5286635</v>
      </c>
      <c r="G27" s="8">
        <v>0</v>
      </c>
      <c r="H27" s="8">
        <v>4182813.57</v>
      </c>
      <c r="I27" s="8">
        <v>1103821.43</v>
      </c>
      <c r="J27" s="8">
        <v>0</v>
      </c>
      <c r="K27" s="8">
        <f t="shared" si="0"/>
        <v>0</v>
      </c>
      <c r="L27" s="8">
        <f t="shared" si="1"/>
        <v>2990100</v>
      </c>
      <c r="M27" s="8">
        <f t="shared" si="2"/>
        <v>100</v>
      </c>
      <c r="N27" s="8">
        <f t="shared" si="3"/>
        <v>4093921.43</v>
      </c>
      <c r="O27" s="8">
        <f t="shared" si="4"/>
        <v>1103821.4300000002</v>
      </c>
      <c r="P27" s="8">
        <f t="shared" si="5"/>
        <v>79.120528843016388</v>
      </c>
    </row>
    <row r="28" spans="1:16">
      <c r="A28" s="9" t="s">
        <v>37</v>
      </c>
      <c r="B28" s="10" t="s">
        <v>38</v>
      </c>
      <c r="C28" s="11">
        <v>5033800</v>
      </c>
      <c r="D28" s="11">
        <v>5033800</v>
      </c>
      <c r="E28" s="11">
        <v>3304200</v>
      </c>
      <c r="F28" s="11">
        <v>3304200</v>
      </c>
      <c r="G28" s="11">
        <v>0</v>
      </c>
      <c r="H28" s="11">
        <v>2603188.69</v>
      </c>
      <c r="I28" s="11">
        <v>701011.31</v>
      </c>
      <c r="J28" s="11">
        <v>0</v>
      </c>
      <c r="K28" s="11">
        <f t="shared" si="0"/>
        <v>0</v>
      </c>
      <c r="L28" s="11">
        <f t="shared" si="1"/>
        <v>1729600</v>
      </c>
      <c r="M28" s="11">
        <f t="shared" si="2"/>
        <v>100</v>
      </c>
      <c r="N28" s="11">
        <f t="shared" si="3"/>
        <v>2430611.31</v>
      </c>
      <c r="O28" s="11">
        <f t="shared" si="4"/>
        <v>701011.31</v>
      </c>
      <c r="P28" s="11">
        <f t="shared" si="5"/>
        <v>78.78423491314085</v>
      </c>
    </row>
    <row r="29" spans="1:16">
      <c r="A29" s="9" t="s">
        <v>39</v>
      </c>
      <c r="B29" s="10" t="s">
        <v>40</v>
      </c>
      <c r="C29" s="11">
        <v>1129400</v>
      </c>
      <c r="D29" s="11">
        <v>1129400</v>
      </c>
      <c r="E29" s="11">
        <v>726900</v>
      </c>
      <c r="F29" s="11">
        <v>726900</v>
      </c>
      <c r="G29" s="11">
        <v>0</v>
      </c>
      <c r="H29" s="11">
        <v>590231.09</v>
      </c>
      <c r="I29" s="11">
        <v>136668.91</v>
      </c>
      <c r="J29" s="11">
        <v>0</v>
      </c>
      <c r="K29" s="11">
        <f t="shared" si="0"/>
        <v>0</v>
      </c>
      <c r="L29" s="11">
        <f t="shared" si="1"/>
        <v>402500</v>
      </c>
      <c r="M29" s="11">
        <f t="shared" si="2"/>
        <v>100</v>
      </c>
      <c r="N29" s="11">
        <f t="shared" si="3"/>
        <v>539168.91</v>
      </c>
      <c r="O29" s="11">
        <f t="shared" si="4"/>
        <v>136668.91000000003</v>
      </c>
      <c r="P29" s="11">
        <f t="shared" si="5"/>
        <v>81.198389049387814</v>
      </c>
    </row>
    <row r="30" spans="1:16">
      <c r="A30" s="9" t="s">
        <v>41</v>
      </c>
      <c r="B30" s="10" t="s">
        <v>42</v>
      </c>
      <c r="C30" s="11">
        <v>138500</v>
      </c>
      <c r="D30" s="11">
        <v>90500</v>
      </c>
      <c r="E30" s="11">
        <v>90500</v>
      </c>
      <c r="F30" s="11">
        <v>90500</v>
      </c>
      <c r="G30" s="11">
        <v>0</v>
      </c>
      <c r="H30" s="11">
        <v>25297.94</v>
      </c>
      <c r="I30" s="11">
        <v>65202.06</v>
      </c>
      <c r="J30" s="11">
        <v>0</v>
      </c>
      <c r="K30" s="11">
        <f t="shared" si="0"/>
        <v>0</v>
      </c>
      <c r="L30" s="11">
        <f t="shared" si="1"/>
        <v>0</v>
      </c>
      <c r="M30" s="11">
        <f t="shared" si="2"/>
        <v>100</v>
      </c>
      <c r="N30" s="11">
        <f t="shared" si="3"/>
        <v>65202.06</v>
      </c>
      <c r="O30" s="11">
        <f t="shared" si="4"/>
        <v>65202.06</v>
      </c>
      <c r="P30" s="11">
        <f t="shared" si="5"/>
        <v>27.953524861878453</v>
      </c>
    </row>
    <row r="31" spans="1:16">
      <c r="A31" s="9" t="s">
        <v>43</v>
      </c>
      <c r="B31" s="10" t="s">
        <v>44</v>
      </c>
      <c r="C31" s="11">
        <v>10000</v>
      </c>
      <c r="D31" s="11">
        <v>10000</v>
      </c>
      <c r="E31" s="11">
        <v>10000</v>
      </c>
      <c r="F31" s="11">
        <v>10000</v>
      </c>
      <c r="G31" s="11">
        <v>0</v>
      </c>
      <c r="H31" s="11">
        <v>10000</v>
      </c>
      <c r="I31" s="11">
        <v>0</v>
      </c>
      <c r="J31" s="11">
        <v>0</v>
      </c>
      <c r="K31" s="11">
        <f t="shared" si="0"/>
        <v>0</v>
      </c>
      <c r="L31" s="11">
        <f t="shared" si="1"/>
        <v>0</v>
      </c>
      <c r="M31" s="11">
        <f t="shared" si="2"/>
        <v>100</v>
      </c>
      <c r="N31" s="11">
        <f t="shared" si="3"/>
        <v>0</v>
      </c>
      <c r="O31" s="11">
        <f t="shared" si="4"/>
        <v>0</v>
      </c>
      <c r="P31" s="11">
        <f t="shared" si="5"/>
        <v>100</v>
      </c>
    </row>
    <row r="32" spans="1:16">
      <c r="A32" s="9" t="s">
        <v>45</v>
      </c>
      <c r="B32" s="10" t="s">
        <v>46</v>
      </c>
      <c r="C32" s="11">
        <v>750000</v>
      </c>
      <c r="D32" s="11">
        <v>750000</v>
      </c>
      <c r="E32" s="11">
        <v>450000</v>
      </c>
      <c r="F32" s="11">
        <v>450000</v>
      </c>
      <c r="G32" s="11">
        <v>0</v>
      </c>
      <c r="H32" s="11">
        <v>437786.83</v>
      </c>
      <c r="I32" s="11">
        <v>12213.17</v>
      </c>
      <c r="J32" s="11">
        <v>0</v>
      </c>
      <c r="K32" s="11">
        <f t="shared" si="0"/>
        <v>0</v>
      </c>
      <c r="L32" s="11">
        <f t="shared" si="1"/>
        <v>300000</v>
      </c>
      <c r="M32" s="11">
        <f t="shared" si="2"/>
        <v>100</v>
      </c>
      <c r="N32" s="11">
        <f t="shared" si="3"/>
        <v>312213.17</v>
      </c>
      <c r="O32" s="11">
        <f t="shared" si="4"/>
        <v>12213.169999999984</v>
      </c>
      <c r="P32" s="11">
        <f t="shared" si="5"/>
        <v>97.285962222222224</v>
      </c>
    </row>
    <row r="33" spans="1:16">
      <c r="A33" s="9" t="s">
        <v>47</v>
      </c>
      <c r="B33" s="10" t="s">
        <v>48</v>
      </c>
      <c r="C33" s="11">
        <v>120000</v>
      </c>
      <c r="D33" s="11">
        <v>187835</v>
      </c>
      <c r="E33" s="11">
        <v>147835</v>
      </c>
      <c r="F33" s="11">
        <v>147835</v>
      </c>
      <c r="G33" s="11">
        <v>0</v>
      </c>
      <c r="H33" s="11">
        <v>113335.93</v>
      </c>
      <c r="I33" s="11">
        <v>34499.07</v>
      </c>
      <c r="J33" s="11">
        <v>0</v>
      </c>
      <c r="K33" s="11">
        <f t="shared" si="0"/>
        <v>0</v>
      </c>
      <c r="L33" s="11">
        <f t="shared" si="1"/>
        <v>40000</v>
      </c>
      <c r="M33" s="11">
        <f t="shared" si="2"/>
        <v>100</v>
      </c>
      <c r="N33" s="11">
        <f t="shared" si="3"/>
        <v>74499.070000000007</v>
      </c>
      <c r="O33" s="11">
        <f t="shared" si="4"/>
        <v>34499.070000000007</v>
      </c>
      <c r="P33" s="11">
        <f t="shared" si="5"/>
        <v>76.663800859065844</v>
      </c>
    </row>
    <row r="34" spans="1:16">
      <c r="A34" s="9" t="s">
        <v>49</v>
      </c>
      <c r="B34" s="10" t="s">
        <v>50</v>
      </c>
      <c r="C34" s="11">
        <v>5000</v>
      </c>
      <c r="D34" s="11">
        <v>5000</v>
      </c>
      <c r="E34" s="11">
        <v>5000</v>
      </c>
      <c r="F34" s="11">
        <v>5000</v>
      </c>
      <c r="G34" s="11">
        <v>0</v>
      </c>
      <c r="H34" s="11">
        <v>768.04</v>
      </c>
      <c r="I34" s="11">
        <v>4231.96</v>
      </c>
      <c r="J34" s="11">
        <v>0</v>
      </c>
      <c r="K34" s="11">
        <f t="shared" si="0"/>
        <v>0</v>
      </c>
      <c r="L34" s="11">
        <f t="shared" si="1"/>
        <v>0</v>
      </c>
      <c r="M34" s="11">
        <f t="shared" si="2"/>
        <v>100</v>
      </c>
      <c r="N34" s="11">
        <f t="shared" si="3"/>
        <v>4231.96</v>
      </c>
      <c r="O34" s="11">
        <f t="shared" si="4"/>
        <v>4231.96</v>
      </c>
      <c r="P34" s="11">
        <f t="shared" si="5"/>
        <v>15.360799999999999</v>
      </c>
    </row>
    <row r="35" spans="1:16">
      <c r="A35" s="9" t="s">
        <v>51</v>
      </c>
      <c r="B35" s="10" t="s">
        <v>52</v>
      </c>
      <c r="C35" s="11">
        <v>80000</v>
      </c>
      <c r="D35" s="11">
        <v>80000</v>
      </c>
      <c r="E35" s="11">
        <v>42000</v>
      </c>
      <c r="F35" s="11">
        <v>42000</v>
      </c>
      <c r="G35" s="11">
        <v>0</v>
      </c>
      <c r="H35" s="11">
        <v>38856.089999999997</v>
      </c>
      <c r="I35" s="11">
        <v>3143.91</v>
      </c>
      <c r="J35" s="11">
        <v>0</v>
      </c>
      <c r="K35" s="11">
        <f t="shared" si="0"/>
        <v>0</v>
      </c>
      <c r="L35" s="11">
        <f t="shared" si="1"/>
        <v>38000</v>
      </c>
      <c r="M35" s="11">
        <f t="shared" si="2"/>
        <v>100</v>
      </c>
      <c r="N35" s="11">
        <f t="shared" si="3"/>
        <v>41143.910000000003</v>
      </c>
      <c r="O35" s="11">
        <f t="shared" si="4"/>
        <v>3143.9100000000035</v>
      </c>
      <c r="P35" s="11">
        <f t="shared" si="5"/>
        <v>92.514499999999984</v>
      </c>
    </row>
    <row r="36" spans="1:16">
      <c r="A36" s="9" t="s">
        <v>53</v>
      </c>
      <c r="B36" s="10" t="s">
        <v>54</v>
      </c>
      <c r="C36" s="11">
        <v>240200</v>
      </c>
      <c r="D36" s="11">
        <v>240200</v>
      </c>
      <c r="E36" s="11">
        <v>120200</v>
      </c>
      <c r="F36" s="11">
        <v>120200</v>
      </c>
      <c r="G36" s="11">
        <v>0</v>
      </c>
      <c r="H36" s="11">
        <v>92349.38</v>
      </c>
      <c r="I36" s="11">
        <v>27850.62</v>
      </c>
      <c r="J36" s="11">
        <v>0</v>
      </c>
      <c r="K36" s="11">
        <f t="shared" si="0"/>
        <v>0</v>
      </c>
      <c r="L36" s="11">
        <f t="shared" si="1"/>
        <v>120000</v>
      </c>
      <c r="M36" s="11">
        <f t="shared" si="2"/>
        <v>100</v>
      </c>
      <c r="N36" s="11">
        <f t="shared" si="3"/>
        <v>147850.62</v>
      </c>
      <c r="O36" s="11">
        <f t="shared" si="4"/>
        <v>27850.619999999995</v>
      </c>
      <c r="P36" s="11">
        <f t="shared" si="5"/>
        <v>76.829767054908487</v>
      </c>
    </row>
    <row r="37" spans="1:16">
      <c r="A37" s="9" t="s">
        <v>55</v>
      </c>
      <c r="B37" s="10" t="s">
        <v>56</v>
      </c>
      <c r="C37" s="11">
        <v>750000</v>
      </c>
      <c r="D37" s="11">
        <v>750000</v>
      </c>
      <c r="E37" s="11">
        <v>390000</v>
      </c>
      <c r="F37" s="11">
        <v>390000</v>
      </c>
      <c r="G37" s="11">
        <v>0</v>
      </c>
      <c r="H37" s="11">
        <v>270999.58</v>
      </c>
      <c r="I37" s="11">
        <v>119000.42</v>
      </c>
      <c r="J37" s="11">
        <v>0</v>
      </c>
      <c r="K37" s="11">
        <f t="shared" si="0"/>
        <v>0</v>
      </c>
      <c r="L37" s="11">
        <f t="shared" si="1"/>
        <v>360000</v>
      </c>
      <c r="M37" s="11">
        <f t="shared" si="2"/>
        <v>100</v>
      </c>
      <c r="N37" s="11">
        <f t="shared" si="3"/>
        <v>479000.42</v>
      </c>
      <c r="O37" s="11">
        <f t="shared" si="4"/>
        <v>119000.41999999998</v>
      </c>
      <c r="P37" s="11">
        <f t="shared" si="5"/>
        <v>69.487071794871795</v>
      </c>
    </row>
    <row r="38" spans="1:16">
      <c r="A38" s="6" t="s">
        <v>61</v>
      </c>
      <c r="B38" s="7" t="s">
        <v>62</v>
      </c>
      <c r="C38" s="8">
        <v>21707800</v>
      </c>
      <c r="D38" s="8">
        <v>21193850</v>
      </c>
      <c r="E38" s="8">
        <v>12743850</v>
      </c>
      <c r="F38" s="8">
        <v>11182726.220000001</v>
      </c>
      <c r="G38" s="8">
        <v>0</v>
      </c>
      <c r="H38" s="8">
        <v>10549416</v>
      </c>
      <c r="I38" s="8">
        <v>633310.22</v>
      </c>
      <c r="J38" s="8">
        <v>0</v>
      </c>
      <c r="K38" s="8">
        <f t="shared" ref="K38:K69" si="6">E38-F38</f>
        <v>1561123.7799999993</v>
      </c>
      <c r="L38" s="8">
        <f t="shared" ref="L38:L69" si="7">D38-F38</f>
        <v>10011123.779999999</v>
      </c>
      <c r="M38" s="8">
        <f t="shared" ref="M38:M69" si="8">IF(E38=0,0,(F38/E38)*100)</f>
        <v>87.749983089882576</v>
      </c>
      <c r="N38" s="8">
        <f t="shared" ref="N38:N69" si="9">D38-H38</f>
        <v>10644434</v>
      </c>
      <c r="O38" s="8">
        <f t="shared" ref="O38:O69" si="10">E38-H38</f>
        <v>2194434</v>
      </c>
      <c r="P38" s="8">
        <f t="shared" ref="P38:P69" si="11">IF(E38=0,0,(H38/E38)*100)</f>
        <v>82.780447039160066</v>
      </c>
    </row>
    <row r="39" spans="1:16" ht="38.25">
      <c r="A39" s="6" t="s">
        <v>31</v>
      </c>
      <c r="B39" s="7" t="s">
        <v>32</v>
      </c>
      <c r="C39" s="8">
        <v>3000000</v>
      </c>
      <c r="D39" s="8">
        <v>3410000</v>
      </c>
      <c r="E39" s="8">
        <v>2460000</v>
      </c>
      <c r="F39" s="8">
        <v>2458637.4</v>
      </c>
      <c r="G39" s="8">
        <v>0</v>
      </c>
      <c r="H39" s="8">
        <v>2009187.4</v>
      </c>
      <c r="I39" s="8">
        <v>449450</v>
      </c>
      <c r="J39" s="8">
        <v>0</v>
      </c>
      <c r="K39" s="8">
        <f t="shared" si="6"/>
        <v>1362.6000000000931</v>
      </c>
      <c r="L39" s="8">
        <f t="shared" si="7"/>
        <v>951362.60000000009</v>
      </c>
      <c r="M39" s="8">
        <f t="shared" si="8"/>
        <v>99.944609756097563</v>
      </c>
      <c r="N39" s="8">
        <f t="shared" si="9"/>
        <v>1400812.6</v>
      </c>
      <c r="O39" s="8">
        <f t="shared" si="10"/>
        <v>450812.60000000009</v>
      </c>
      <c r="P39" s="8">
        <f t="shared" si="11"/>
        <v>81.674284552845521</v>
      </c>
    </row>
    <row r="40" spans="1:16" ht="25.5">
      <c r="A40" s="9" t="s">
        <v>27</v>
      </c>
      <c r="B40" s="10" t="s">
        <v>28</v>
      </c>
      <c r="C40" s="11">
        <v>3000000</v>
      </c>
      <c r="D40" s="11">
        <v>3410000</v>
      </c>
      <c r="E40" s="11">
        <v>2460000</v>
      </c>
      <c r="F40" s="11">
        <v>2458637.4</v>
      </c>
      <c r="G40" s="11">
        <v>0</v>
      </c>
      <c r="H40" s="11">
        <v>2009187.4</v>
      </c>
      <c r="I40" s="11">
        <v>449450</v>
      </c>
      <c r="J40" s="11">
        <v>0</v>
      </c>
      <c r="K40" s="11">
        <f t="shared" si="6"/>
        <v>1362.6000000000931</v>
      </c>
      <c r="L40" s="11">
        <f t="shared" si="7"/>
        <v>951362.60000000009</v>
      </c>
      <c r="M40" s="11">
        <f t="shared" si="8"/>
        <v>99.944609756097563</v>
      </c>
      <c r="N40" s="11">
        <f t="shared" si="9"/>
        <v>1400812.6</v>
      </c>
      <c r="O40" s="11">
        <f t="shared" si="10"/>
        <v>450812.60000000009</v>
      </c>
      <c r="P40" s="11">
        <f t="shared" si="11"/>
        <v>81.674284552845521</v>
      </c>
    </row>
    <row r="41" spans="1:16">
      <c r="A41" s="6" t="s">
        <v>63</v>
      </c>
      <c r="B41" s="7" t="s">
        <v>64</v>
      </c>
      <c r="C41" s="8">
        <v>18707800</v>
      </c>
      <c r="D41" s="8">
        <v>17783850</v>
      </c>
      <c r="E41" s="8">
        <v>10283850</v>
      </c>
      <c r="F41" s="8">
        <v>8724088.8200000003</v>
      </c>
      <c r="G41" s="8">
        <v>0</v>
      </c>
      <c r="H41" s="8">
        <v>8540228.5999999996</v>
      </c>
      <c r="I41" s="8">
        <v>183860.22</v>
      </c>
      <c r="J41" s="8">
        <v>0</v>
      </c>
      <c r="K41" s="8">
        <f t="shared" si="6"/>
        <v>1559761.1799999997</v>
      </c>
      <c r="L41" s="8">
        <f t="shared" si="7"/>
        <v>9059761.1799999997</v>
      </c>
      <c r="M41" s="8">
        <f t="shared" si="8"/>
        <v>84.832906158685702</v>
      </c>
      <c r="N41" s="8">
        <f t="shared" si="9"/>
        <v>9243621.4000000004</v>
      </c>
      <c r="O41" s="8">
        <f t="shared" si="10"/>
        <v>1743621.4000000004</v>
      </c>
      <c r="P41" s="8">
        <f t="shared" si="11"/>
        <v>83.045052193487848</v>
      </c>
    </row>
    <row r="42" spans="1:16" ht="25.5">
      <c r="A42" s="9" t="s">
        <v>27</v>
      </c>
      <c r="B42" s="10" t="s">
        <v>28</v>
      </c>
      <c r="C42" s="11">
        <v>18707800</v>
      </c>
      <c r="D42" s="11">
        <v>17783850</v>
      </c>
      <c r="E42" s="11">
        <v>10283850</v>
      </c>
      <c r="F42" s="11">
        <v>8724088.8200000003</v>
      </c>
      <c r="G42" s="11">
        <v>0</v>
      </c>
      <c r="H42" s="11">
        <v>8540228.5999999996</v>
      </c>
      <c r="I42" s="11">
        <v>183860.22</v>
      </c>
      <c r="J42" s="11">
        <v>0</v>
      </c>
      <c r="K42" s="11">
        <f t="shared" si="6"/>
        <v>1559761.1799999997</v>
      </c>
      <c r="L42" s="11">
        <f t="shared" si="7"/>
        <v>9059761.1799999997</v>
      </c>
      <c r="M42" s="11">
        <f t="shared" si="8"/>
        <v>84.832906158685702</v>
      </c>
      <c r="N42" s="11">
        <f t="shared" si="9"/>
        <v>9243621.4000000004</v>
      </c>
      <c r="O42" s="11">
        <f t="shared" si="10"/>
        <v>1743621.4000000004</v>
      </c>
      <c r="P42" s="11">
        <f t="shared" si="11"/>
        <v>83.045052193487848</v>
      </c>
    </row>
    <row r="43" spans="1:16">
      <c r="A43" s="6" t="s">
        <v>65</v>
      </c>
      <c r="B43" s="7" t="s">
        <v>66</v>
      </c>
      <c r="C43" s="8">
        <v>4966500</v>
      </c>
      <c r="D43" s="8">
        <v>4966500</v>
      </c>
      <c r="E43" s="8">
        <v>3226550</v>
      </c>
      <c r="F43" s="8">
        <v>3226550</v>
      </c>
      <c r="G43" s="8">
        <v>0</v>
      </c>
      <c r="H43" s="8">
        <v>3116362.1100000008</v>
      </c>
      <c r="I43" s="8">
        <v>110187.88999999998</v>
      </c>
      <c r="J43" s="8">
        <v>0</v>
      </c>
      <c r="K43" s="8">
        <f t="shared" si="6"/>
        <v>0</v>
      </c>
      <c r="L43" s="8">
        <f t="shared" si="7"/>
        <v>1739950</v>
      </c>
      <c r="M43" s="8">
        <f t="shared" si="8"/>
        <v>100</v>
      </c>
      <c r="N43" s="8">
        <f t="shared" si="9"/>
        <v>1850137.8899999992</v>
      </c>
      <c r="O43" s="8">
        <f t="shared" si="10"/>
        <v>110187.8899999992</v>
      </c>
      <c r="P43" s="8">
        <f t="shared" si="11"/>
        <v>96.58496257612623</v>
      </c>
    </row>
    <row r="44" spans="1:16">
      <c r="A44" s="6" t="s">
        <v>35</v>
      </c>
      <c r="B44" s="7" t="s">
        <v>36</v>
      </c>
      <c r="C44" s="8">
        <v>4966500</v>
      </c>
      <c r="D44" s="8">
        <v>4966500</v>
      </c>
      <c r="E44" s="8">
        <v>3226550</v>
      </c>
      <c r="F44" s="8">
        <v>3226550</v>
      </c>
      <c r="G44" s="8">
        <v>0</v>
      </c>
      <c r="H44" s="8">
        <v>3116362.1100000008</v>
      </c>
      <c r="I44" s="8">
        <v>110187.88999999998</v>
      </c>
      <c r="J44" s="8">
        <v>0</v>
      </c>
      <c r="K44" s="8">
        <f t="shared" si="6"/>
        <v>0</v>
      </c>
      <c r="L44" s="8">
        <f t="shared" si="7"/>
        <v>1739950</v>
      </c>
      <c r="M44" s="8">
        <f t="shared" si="8"/>
        <v>100</v>
      </c>
      <c r="N44" s="8">
        <f t="shared" si="9"/>
        <v>1850137.8899999992</v>
      </c>
      <c r="O44" s="8">
        <f t="shared" si="10"/>
        <v>110187.8899999992</v>
      </c>
      <c r="P44" s="8">
        <f t="shared" si="11"/>
        <v>96.58496257612623</v>
      </c>
    </row>
    <row r="45" spans="1:16">
      <c r="A45" s="9" t="s">
        <v>37</v>
      </c>
      <c r="B45" s="10" t="s">
        <v>38</v>
      </c>
      <c r="C45" s="11">
        <v>3245600</v>
      </c>
      <c r="D45" s="11">
        <v>3245600</v>
      </c>
      <c r="E45" s="11">
        <v>2125400</v>
      </c>
      <c r="F45" s="11">
        <v>2125400</v>
      </c>
      <c r="G45" s="11">
        <v>0</v>
      </c>
      <c r="H45" s="11">
        <v>2082180.15</v>
      </c>
      <c r="I45" s="11">
        <v>43219.85</v>
      </c>
      <c r="J45" s="11">
        <v>0</v>
      </c>
      <c r="K45" s="11">
        <f t="shared" si="6"/>
        <v>0</v>
      </c>
      <c r="L45" s="11">
        <f t="shared" si="7"/>
        <v>1120200</v>
      </c>
      <c r="M45" s="11">
        <f t="shared" si="8"/>
        <v>100</v>
      </c>
      <c r="N45" s="11">
        <f t="shared" si="9"/>
        <v>1163419.8500000001</v>
      </c>
      <c r="O45" s="11">
        <f t="shared" si="10"/>
        <v>43219.850000000093</v>
      </c>
      <c r="P45" s="11">
        <f t="shared" si="11"/>
        <v>97.96650748094477</v>
      </c>
    </row>
    <row r="46" spans="1:16">
      <c r="A46" s="9" t="s">
        <v>39</v>
      </c>
      <c r="B46" s="10" t="s">
        <v>40</v>
      </c>
      <c r="C46" s="11">
        <v>714000</v>
      </c>
      <c r="D46" s="11">
        <v>714000</v>
      </c>
      <c r="E46" s="11">
        <v>467550</v>
      </c>
      <c r="F46" s="11">
        <v>467550</v>
      </c>
      <c r="G46" s="11">
        <v>0</v>
      </c>
      <c r="H46" s="11">
        <v>458986.1</v>
      </c>
      <c r="I46" s="11">
        <v>8563.9</v>
      </c>
      <c r="J46" s="11">
        <v>0</v>
      </c>
      <c r="K46" s="11">
        <f t="shared" si="6"/>
        <v>0</v>
      </c>
      <c r="L46" s="11">
        <f t="shared" si="7"/>
        <v>246450</v>
      </c>
      <c r="M46" s="11">
        <f t="shared" si="8"/>
        <v>100</v>
      </c>
      <c r="N46" s="11">
        <f t="shared" si="9"/>
        <v>255013.90000000002</v>
      </c>
      <c r="O46" s="11">
        <f t="shared" si="10"/>
        <v>8563.9000000000233</v>
      </c>
      <c r="P46" s="11">
        <f t="shared" si="11"/>
        <v>98.168345631483263</v>
      </c>
    </row>
    <row r="47" spans="1:16">
      <c r="A47" s="9" t="s">
        <v>41</v>
      </c>
      <c r="B47" s="10" t="s">
        <v>42</v>
      </c>
      <c r="C47" s="11">
        <v>71000</v>
      </c>
      <c r="D47" s="11">
        <v>51000</v>
      </c>
      <c r="E47" s="11">
        <v>51000</v>
      </c>
      <c r="F47" s="11">
        <v>51000</v>
      </c>
      <c r="G47" s="11">
        <v>0</v>
      </c>
      <c r="H47" s="11">
        <v>30112.45</v>
      </c>
      <c r="I47" s="11">
        <v>20887.55</v>
      </c>
      <c r="J47" s="11">
        <v>0</v>
      </c>
      <c r="K47" s="11">
        <f t="shared" si="6"/>
        <v>0</v>
      </c>
      <c r="L47" s="11">
        <f t="shared" si="7"/>
        <v>0</v>
      </c>
      <c r="M47" s="11">
        <f t="shared" si="8"/>
        <v>100</v>
      </c>
      <c r="N47" s="11">
        <f t="shared" si="9"/>
        <v>20887.55</v>
      </c>
      <c r="O47" s="11">
        <f t="shared" si="10"/>
        <v>20887.55</v>
      </c>
      <c r="P47" s="11">
        <f t="shared" si="11"/>
        <v>59.044019607843133</v>
      </c>
    </row>
    <row r="48" spans="1:16">
      <c r="A48" s="9" t="s">
        <v>43</v>
      </c>
      <c r="B48" s="10" t="s">
        <v>44</v>
      </c>
      <c r="C48" s="11">
        <v>7000</v>
      </c>
      <c r="D48" s="11">
        <v>7000</v>
      </c>
      <c r="E48" s="11">
        <v>7000</v>
      </c>
      <c r="F48" s="11">
        <v>7000</v>
      </c>
      <c r="G48" s="11">
        <v>0</v>
      </c>
      <c r="H48" s="11">
        <v>0</v>
      </c>
      <c r="I48" s="11">
        <v>7000</v>
      </c>
      <c r="J48" s="11">
        <v>0</v>
      </c>
      <c r="K48" s="11">
        <f t="shared" si="6"/>
        <v>0</v>
      </c>
      <c r="L48" s="11">
        <f t="shared" si="7"/>
        <v>0</v>
      </c>
      <c r="M48" s="11">
        <f t="shared" si="8"/>
        <v>100</v>
      </c>
      <c r="N48" s="11">
        <f t="shared" si="9"/>
        <v>7000</v>
      </c>
      <c r="O48" s="11">
        <f t="shared" si="10"/>
        <v>7000</v>
      </c>
      <c r="P48" s="11">
        <f t="shared" si="11"/>
        <v>0</v>
      </c>
    </row>
    <row r="49" spans="1:16">
      <c r="A49" s="9" t="s">
        <v>45</v>
      </c>
      <c r="B49" s="10" t="s">
        <v>46</v>
      </c>
      <c r="C49" s="11">
        <v>500000</v>
      </c>
      <c r="D49" s="11">
        <v>500000</v>
      </c>
      <c r="E49" s="11">
        <v>300000</v>
      </c>
      <c r="F49" s="11">
        <v>300000</v>
      </c>
      <c r="G49" s="11">
        <v>0</v>
      </c>
      <c r="H49" s="11">
        <v>299911.43</v>
      </c>
      <c r="I49" s="11">
        <v>88.57</v>
      </c>
      <c r="J49" s="11">
        <v>0</v>
      </c>
      <c r="K49" s="11">
        <f t="shared" si="6"/>
        <v>0</v>
      </c>
      <c r="L49" s="11">
        <f t="shared" si="7"/>
        <v>200000</v>
      </c>
      <c r="M49" s="11">
        <f t="shared" si="8"/>
        <v>100</v>
      </c>
      <c r="N49" s="11">
        <f t="shared" si="9"/>
        <v>200088.57</v>
      </c>
      <c r="O49" s="11">
        <f t="shared" si="10"/>
        <v>88.570000000006985</v>
      </c>
      <c r="P49" s="11">
        <f t="shared" si="11"/>
        <v>99.97047666666667</v>
      </c>
    </row>
    <row r="50" spans="1:16">
      <c r="A50" s="9" t="s">
        <v>47</v>
      </c>
      <c r="B50" s="10" t="s">
        <v>48</v>
      </c>
      <c r="C50" s="11">
        <v>120000</v>
      </c>
      <c r="D50" s="11">
        <v>140000</v>
      </c>
      <c r="E50" s="11">
        <v>100000</v>
      </c>
      <c r="F50" s="11">
        <v>100000</v>
      </c>
      <c r="G50" s="11">
        <v>0</v>
      </c>
      <c r="H50" s="11">
        <v>99640.85</v>
      </c>
      <c r="I50" s="11">
        <v>359.15</v>
      </c>
      <c r="J50" s="11">
        <v>0</v>
      </c>
      <c r="K50" s="11">
        <f t="shared" si="6"/>
        <v>0</v>
      </c>
      <c r="L50" s="11">
        <f t="shared" si="7"/>
        <v>40000</v>
      </c>
      <c r="M50" s="11">
        <f t="shared" si="8"/>
        <v>100</v>
      </c>
      <c r="N50" s="11">
        <f t="shared" si="9"/>
        <v>40359.149999999994</v>
      </c>
      <c r="O50" s="11">
        <f t="shared" si="10"/>
        <v>359.14999999999418</v>
      </c>
      <c r="P50" s="11">
        <f t="shared" si="11"/>
        <v>99.64085</v>
      </c>
    </row>
    <row r="51" spans="1:16">
      <c r="A51" s="9" t="s">
        <v>49</v>
      </c>
      <c r="B51" s="10" t="s">
        <v>50</v>
      </c>
      <c r="C51" s="11">
        <v>2000</v>
      </c>
      <c r="D51" s="11">
        <v>2000</v>
      </c>
      <c r="E51" s="11">
        <v>2000</v>
      </c>
      <c r="F51" s="11">
        <v>2000</v>
      </c>
      <c r="G51" s="11">
        <v>0</v>
      </c>
      <c r="H51" s="11">
        <v>0</v>
      </c>
      <c r="I51" s="11">
        <v>2000</v>
      </c>
      <c r="J51" s="11">
        <v>0</v>
      </c>
      <c r="K51" s="11">
        <f t="shared" si="6"/>
        <v>0</v>
      </c>
      <c r="L51" s="11">
        <f t="shared" si="7"/>
        <v>0</v>
      </c>
      <c r="M51" s="11">
        <f t="shared" si="8"/>
        <v>100</v>
      </c>
      <c r="N51" s="11">
        <f t="shared" si="9"/>
        <v>2000</v>
      </c>
      <c r="O51" s="11">
        <f t="shared" si="10"/>
        <v>2000</v>
      </c>
      <c r="P51" s="11">
        <f t="shared" si="11"/>
        <v>0</v>
      </c>
    </row>
    <row r="52" spans="1:16">
      <c r="A52" s="9" t="s">
        <v>51</v>
      </c>
      <c r="B52" s="10" t="s">
        <v>52</v>
      </c>
      <c r="C52" s="11">
        <v>42000</v>
      </c>
      <c r="D52" s="11">
        <v>42000</v>
      </c>
      <c r="E52" s="11">
        <v>21000</v>
      </c>
      <c r="F52" s="11">
        <v>21000</v>
      </c>
      <c r="G52" s="11">
        <v>0</v>
      </c>
      <c r="H52" s="11">
        <v>15776.93</v>
      </c>
      <c r="I52" s="11">
        <v>5223.07</v>
      </c>
      <c r="J52" s="11">
        <v>0</v>
      </c>
      <c r="K52" s="11">
        <f t="shared" si="6"/>
        <v>0</v>
      </c>
      <c r="L52" s="11">
        <f t="shared" si="7"/>
        <v>21000</v>
      </c>
      <c r="M52" s="11">
        <f t="shared" si="8"/>
        <v>100</v>
      </c>
      <c r="N52" s="11">
        <f t="shared" si="9"/>
        <v>26223.07</v>
      </c>
      <c r="O52" s="11">
        <f t="shared" si="10"/>
        <v>5223.07</v>
      </c>
      <c r="P52" s="11">
        <f t="shared" si="11"/>
        <v>75.128238095238103</v>
      </c>
    </row>
    <row r="53" spans="1:16">
      <c r="A53" s="9" t="s">
        <v>53</v>
      </c>
      <c r="B53" s="10" t="s">
        <v>54</v>
      </c>
      <c r="C53" s="11">
        <v>65000</v>
      </c>
      <c r="D53" s="11">
        <v>65000</v>
      </c>
      <c r="E53" s="11">
        <v>32600</v>
      </c>
      <c r="F53" s="11">
        <v>32600</v>
      </c>
      <c r="G53" s="11">
        <v>0</v>
      </c>
      <c r="H53" s="11">
        <v>22072.27</v>
      </c>
      <c r="I53" s="11">
        <v>10527.73</v>
      </c>
      <c r="J53" s="11">
        <v>0</v>
      </c>
      <c r="K53" s="11">
        <f t="shared" si="6"/>
        <v>0</v>
      </c>
      <c r="L53" s="11">
        <f t="shared" si="7"/>
        <v>32400</v>
      </c>
      <c r="M53" s="11">
        <f t="shared" si="8"/>
        <v>100</v>
      </c>
      <c r="N53" s="11">
        <f t="shared" si="9"/>
        <v>42927.729999999996</v>
      </c>
      <c r="O53" s="11">
        <f t="shared" si="10"/>
        <v>10527.73</v>
      </c>
      <c r="P53" s="11">
        <f t="shared" si="11"/>
        <v>67.706349693251539</v>
      </c>
    </row>
    <row r="54" spans="1:16">
      <c r="A54" s="9" t="s">
        <v>55</v>
      </c>
      <c r="B54" s="10" t="s">
        <v>56</v>
      </c>
      <c r="C54" s="11">
        <v>199900</v>
      </c>
      <c r="D54" s="11">
        <v>199900</v>
      </c>
      <c r="E54" s="11">
        <v>120000</v>
      </c>
      <c r="F54" s="11">
        <v>120000</v>
      </c>
      <c r="G54" s="11">
        <v>0</v>
      </c>
      <c r="H54" s="11">
        <v>107681.93</v>
      </c>
      <c r="I54" s="11">
        <v>12318.07</v>
      </c>
      <c r="J54" s="11">
        <v>0</v>
      </c>
      <c r="K54" s="11">
        <f t="shared" si="6"/>
        <v>0</v>
      </c>
      <c r="L54" s="11">
        <f t="shared" si="7"/>
        <v>79900</v>
      </c>
      <c r="M54" s="11">
        <f t="shared" si="8"/>
        <v>100</v>
      </c>
      <c r="N54" s="11">
        <f t="shared" si="9"/>
        <v>92218.07</v>
      </c>
      <c r="O54" s="11">
        <f t="shared" si="10"/>
        <v>12318.070000000007</v>
      </c>
      <c r="P54" s="11">
        <f t="shared" si="11"/>
        <v>89.734941666666657</v>
      </c>
    </row>
    <row r="55" spans="1:16" ht="25.5">
      <c r="A55" s="6" t="s">
        <v>67</v>
      </c>
      <c r="B55" s="7" t="s">
        <v>68</v>
      </c>
      <c r="C55" s="8">
        <v>0</v>
      </c>
      <c r="D55" s="8">
        <v>16645</v>
      </c>
      <c r="E55" s="8">
        <v>16645</v>
      </c>
      <c r="F55" s="8">
        <v>16645</v>
      </c>
      <c r="G55" s="8">
        <v>0</v>
      </c>
      <c r="H55" s="8">
        <v>16644.16</v>
      </c>
      <c r="I55" s="8">
        <v>0.84</v>
      </c>
      <c r="J55" s="8">
        <v>0</v>
      </c>
      <c r="K55" s="8">
        <f t="shared" si="6"/>
        <v>0</v>
      </c>
      <c r="L55" s="8">
        <f t="shared" si="7"/>
        <v>0</v>
      </c>
      <c r="M55" s="8">
        <f t="shared" si="8"/>
        <v>100</v>
      </c>
      <c r="N55" s="8">
        <f t="shared" si="9"/>
        <v>0.84000000000014552</v>
      </c>
      <c r="O55" s="8">
        <f t="shared" si="10"/>
        <v>0.84000000000014552</v>
      </c>
      <c r="P55" s="8">
        <f t="shared" si="11"/>
        <v>99.994953439471317</v>
      </c>
    </row>
    <row r="56" spans="1:16" ht="38.25">
      <c r="A56" s="6" t="s">
        <v>31</v>
      </c>
      <c r="B56" s="7" t="s">
        <v>32</v>
      </c>
      <c r="C56" s="8">
        <v>0</v>
      </c>
      <c r="D56" s="8">
        <v>16645</v>
      </c>
      <c r="E56" s="8">
        <v>16645</v>
      </c>
      <c r="F56" s="8">
        <v>16645</v>
      </c>
      <c r="G56" s="8">
        <v>0</v>
      </c>
      <c r="H56" s="8">
        <v>16644.16</v>
      </c>
      <c r="I56" s="8">
        <v>0.84</v>
      </c>
      <c r="J56" s="8">
        <v>0</v>
      </c>
      <c r="K56" s="8">
        <f t="shared" si="6"/>
        <v>0</v>
      </c>
      <c r="L56" s="8">
        <f t="shared" si="7"/>
        <v>0</v>
      </c>
      <c r="M56" s="8">
        <f t="shared" si="8"/>
        <v>100</v>
      </c>
      <c r="N56" s="8">
        <f t="shared" si="9"/>
        <v>0.84000000000014552</v>
      </c>
      <c r="O56" s="8">
        <f t="shared" si="10"/>
        <v>0.84000000000014552</v>
      </c>
      <c r="P56" s="8">
        <f t="shared" si="11"/>
        <v>99.994953439471317</v>
      </c>
    </row>
    <row r="57" spans="1:16" ht="25.5">
      <c r="A57" s="9" t="s">
        <v>27</v>
      </c>
      <c r="B57" s="10" t="s">
        <v>28</v>
      </c>
      <c r="C57" s="11">
        <v>0</v>
      </c>
      <c r="D57" s="11">
        <v>16645</v>
      </c>
      <c r="E57" s="11">
        <v>16645</v>
      </c>
      <c r="F57" s="11">
        <v>16645</v>
      </c>
      <c r="G57" s="11">
        <v>0</v>
      </c>
      <c r="H57" s="11">
        <v>16644.16</v>
      </c>
      <c r="I57" s="11">
        <v>0.84</v>
      </c>
      <c r="J57" s="11">
        <v>0</v>
      </c>
      <c r="K57" s="11">
        <f t="shared" si="6"/>
        <v>0</v>
      </c>
      <c r="L57" s="11">
        <f t="shared" si="7"/>
        <v>0</v>
      </c>
      <c r="M57" s="11">
        <f t="shared" si="8"/>
        <v>100</v>
      </c>
      <c r="N57" s="11">
        <f t="shared" si="9"/>
        <v>0.84000000000014552</v>
      </c>
      <c r="O57" s="11">
        <f t="shared" si="10"/>
        <v>0.84000000000014552</v>
      </c>
      <c r="P57" s="11">
        <f t="shared" si="11"/>
        <v>99.994953439471317</v>
      </c>
    </row>
    <row r="58" spans="1:16">
      <c r="A58" s="6" t="s">
        <v>69</v>
      </c>
      <c r="B58" s="7" t="s">
        <v>70</v>
      </c>
      <c r="C58" s="8">
        <v>3685200</v>
      </c>
      <c r="D58" s="8">
        <v>4343535</v>
      </c>
      <c r="E58" s="8">
        <v>3085375</v>
      </c>
      <c r="F58" s="8">
        <v>2485375</v>
      </c>
      <c r="G58" s="8">
        <v>0</v>
      </c>
      <c r="H58" s="8">
        <v>2015550.7599999998</v>
      </c>
      <c r="I58" s="8">
        <v>469824.24</v>
      </c>
      <c r="J58" s="8">
        <v>0</v>
      </c>
      <c r="K58" s="8">
        <f t="shared" si="6"/>
        <v>600000</v>
      </c>
      <c r="L58" s="8">
        <f t="shared" si="7"/>
        <v>1858160</v>
      </c>
      <c r="M58" s="8">
        <f t="shared" si="8"/>
        <v>80.553417331766809</v>
      </c>
      <c r="N58" s="8">
        <f t="shared" si="9"/>
        <v>2327984.2400000002</v>
      </c>
      <c r="O58" s="8">
        <f t="shared" si="10"/>
        <v>1069824.2400000002</v>
      </c>
      <c r="P58" s="8">
        <f t="shared" si="11"/>
        <v>65.325957460600407</v>
      </c>
    </row>
    <row r="59" spans="1:16">
      <c r="A59" s="6" t="s">
        <v>35</v>
      </c>
      <c r="B59" s="7" t="s">
        <v>36</v>
      </c>
      <c r="C59" s="8">
        <v>3685200</v>
      </c>
      <c r="D59" s="8">
        <v>4343535</v>
      </c>
      <c r="E59" s="8">
        <v>3085375</v>
      </c>
      <c r="F59" s="8">
        <v>2485375</v>
      </c>
      <c r="G59" s="8">
        <v>0</v>
      </c>
      <c r="H59" s="8">
        <v>2015550.7599999998</v>
      </c>
      <c r="I59" s="8">
        <v>469824.24</v>
      </c>
      <c r="J59" s="8">
        <v>0</v>
      </c>
      <c r="K59" s="8">
        <f t="shared" si="6"/>
        <v>600000</v>
      </c>
      <c r="L59" s="8">
        <f t="shared" si="7"/>
        <v>1858160</v>
      </c>
      <c r="M59" s="8">
        <f t="shared" si="8"/>
        <v>80.553417331766809</v>
      </c>
      <c r="N59" s="8">
        <f t="shared" si="9"/>
        <v>2327984.2400000002</v>
      </c>
      <c r="O59" s="8">
        <f t="shared" si="10"/>
        <v>1069824.2400000002</v>
      </c>
      <c r="P59" s="8">
        <f t="shared" si="11"/>
        <v>65.325957460600407</v>
      </c>
    </row>
    <row r="60" spans="1:16">
      <c r="A60" s="9" t="s">
        <v>37</v>
      </c>
      <c r="B60" s="10" t="s">
        <v>38</v>
      </c>
      <c r="C60" s="11">
        <v>2191200</v>
      </c>
      <c r="D60" s="11">
        <v>2191200</v>
      </c>
      <c r="E60" s="11">
        <v>1405800</v>
      </c>
      <c r="F60" s="11">
        <v>1405800</v>
      </c>
      <c r="G60" s="11">
        <v>0</v>
      </c>
      <c r="H60" s="11">
        <v>1221784.53</v>
      </c>
      <c r="I60" s="11">
        <v>184015.47</v>
      </c>
      <c r="J60" s="11">
        <v>0</v>
      </c>
      <c r="K60" s="11">
        <f t="shared" si="6"/>
        <v>0</v>
      </c>
      <c r="L60" s="11">
        <f t="shared" si="7"/>
        <v>785400</v>
      </c>
      <c r="M60" s="11">
        <f t="shared" si="8"/>
        <v>100</v>
      </c>
      <c r="N60" s="11">
        <f t="shared" si="9"/>
        <v>969415.47</v>
      </c>
      <c r="O60" s="11">
        <f t="shared" si="10"/>
        <v>184015.46999999997</v>
      </c>
      <c r="P60" s="11">
        <f t="shared" si="11"/>
        <v>86.910266752027326</v>
      </c>
    </row>
    <row r="61" spans="1:16">
      <c r="A61" s="9" t="s">
        <v>39</v>
      </c>
      <c r="B61" s="10" t="s">
        <v>40</v>
      </c>
      <c r="C61" s="11">
        <v>482040</v>
      </c>
      <c r="D61" s="11">
        <v>482040</v>
      </c>
      <c r="E61" s="11">
        <v>320260</v>
      </c>
      <c r="F61" s="11">
        <v>320260</v>
      </c>
      <c r="G61" s="11">
        <v>0</v>
      </c>
      <c r="H61" s="11">
        <v>278860.64</v>
      </c>
      <c r="I61" s="11">
        <v>41399.360000000001</v>
      </c>
      <c r="J61" s="11">
        <v>0</v>
      </c>
      <c r="K61" s="11">
        <f t="shared" si="6"/>
        <v>0</v>
      </c>
      <c r="L61" s="11">
        <f t="shared" si="7"/>
        <v>161780</v>
      </c>
      <c r="M61" s="11">
        <f t="shared" si="8"/>
        <v>100</v>
      </c>
      <c r="N61" s="11">
        <f t="shared" si="9"/>
        <v>203179.36</v>
      </c>
      <c r="O61" s="11">
        <f t="shared" si="10"/>
        <v>41399.359999999986</v>
      </c>
      <c r="P61" s="11">
        <f t="shared" si="11"/>
        <v>87.073203022544192</v>
      </c>
    </row>
    <row r="62" spans="1:16">
      <c r="A62" s="9" t="s">
        <v>41</v>
      </c>
      <c r="B62" s="10" t="s">
        <v>42</v>
      </c>
      <c r="C62" s="11">
        <v>61500</v>
      </c>
      <c r="D62" s="11">
        <v>35000</v>
      </c>
      <c r="E62" s="11">
        <v>35000</v>
      </c>
      <c r="F62" s="11">
        <v>35000</v>
      </c>
      <c r="G62" s="11">
        <v>0</v>
      </c>
      <c r="H62" s="11">
        <v>16628.12</v>
      </c>
      <c r="I62" s="11">
        <v>18371.88</v>
      </c>
      <c r="J62" s="11">
        <v>0</v>
      </c>
      <c r="K62" s="11">
        <f t="shared" si="6"/>
        <v>0</v>
      </c>
      <c r="L62" s="11">
        <f t="shared" si="7"/>
        <v>0</v>
      </c>
      <c r="M62" s="11">
        <f t="shared" si="8"/>
        <v>100</v>
      </c>
      <c r="N62" s="11">
        <f t="shared" si="9"/>
        <v>18371.88</v>
      </c>
      <c r="O62" s="11">
        <f t="shared" si="10"/>
        <v>18371.88</v>
      </c>
      <c r="P62" s="11">
        <f t="shared" si="11"/>
        <v>47.508914285714283</v>
      </c>
    </row>
    <row r="63" spans="1:16">
      <c r="A63" s="9" t="s">
        <v>43</v>
      </c>
      <c r="B63" s="10" t="s">
        <v>44</v>
      </c>
      <c r="C63" s="11">
        <v>5000</v>
      </c>
      <c r="D63" s="11">
        <v>5000</v>
      </c>
      <c r="E63" s="11">
        <v>5000</v>
      </c>
      <c r="F63" s="11">
        <v>5000</v>
      </c>
      <c r="G63" s="11">
        <v>0</v>
      </c>
      <c r="H63" s="11">
        <v>0</v>
      </c>
      <c r="I63" s="11">
        <v>5000</v>
      </c>
      <c r="J63" s="11">
        <v>0</v>
      </c>
      <c r="K63" s="11">
        <f t="shared" si="6"/>
        <v>0</v>
      </c>
      <c r="L63" s="11">
        <f t="shared" si="7"/>
        <v>0</v>
      </c>
      <c r="M63" s="11">
        <f t="shared" si="8"/>
        <v>100</v>
      </c>
      <c r="N63" s="11">
        <f t="shared" si="9"/>
        <v>5000</v>
      </c>
      <c r="O63" s="11">
        <f t="shared" si="10"/>
        <v>5000</v>
      </c>
      <c r="P63" s="11">
        <f t="shared" si="11"/>
        <v>0</v>
      </c>
    </row>
    <row r="64" spans="1:16">
      <c r="A64" s="9" t="s">
        <v>45</v>
      </c>
      <c r="B64" s="10" t="s">
        <v>46</v>
      </c>
      <c r="C64" s="11">
        <v>350000</v>
      </c>
      <c r="D64" s="11">
        <v>350000</v>
      </c>
      <c r="E64" s="11">
        <v>210000</v>
      </c>
      <c r="F64" s="11">
        <v>210000</v>
      </c>
      <c r="G64" s="11">
        <v>0</v>
      </c>
      <c r="H64" s="11">
        <v>134744.13</v>
      </c>
      <c r="I64" s="11">
        <v>75255.87</v>
      </c>
      <c r="J64" s="11">
        <v>0</v>
      </c>
      <c r="K64" s="11">
        <f t="shared" si="6"/>
        <v>0</v>
      </c>
      <c r="L64" s="11">
        <f t="shared" si="7"/>
        <v>140000</v>
      </c>
      <c r="M64" s="11">
        <f t="shared" si="8"/>
        <v>100</v>
      </c>
      <c r="N64" s="11">
        <f t="shared" si="9"/>
        <v>215255.87</v>
      </c>
      <c r="O64" s="11">
        <f t="shared" si="10"/>
        <v>75255.87</v>
      </c>
      <c r="P64" s="11">
        <f t="shared" si="11"/>
        <v>64.163871428571426</v>
      </c>
    </row>
    <row r="65" spans="1:16">
      <c r="A65" s="9" t="s">
        <v>47</v>
      </c>
      <c r="B65" s="10" t="s">
        <v>48</v>
      </c>
      <c r="C65" s="11">
        <v>130000</v>
      </c>
      <c r="D65" s="11">
        <v>810535</v>
      </c>
      <c r="E65" s="11">
        <v>780535</v>
      </c>
      <c r="F65" s="11">
        <v>180535</v>
      </c>
      <c r="G65" s="11">
        <v>0</v>
      </c>
      <c r="H65" s="11">
        <v>79399.03</v>
      </c>
      <c r="I65" s="11">
        <v>101135.97</v>
      </c>
      <c r="J65" s="11">
        <v>0</v>
      </c>
      <c r="K65" s="11">
        <f t="shared" si="6"/>
        <v>600000</v>
      </c>
      <c r="L65" s="11">
        <f t="shared" si="7"/>
        <v>630000</v>
      </c>
      <c r="M65" s="11">
        <f t="shared" si="8"/>
        <v>23.129648254082134</v>
      </c>
      <c r="N65" s="11">
        <f t="shared" si="9"/>
        <v>731135.97</v>
      </c>
      <c r="O65" s="11">
        <f t="shared" si="10"/>
        <v>701135.97</v>
      </c>
      <c r="P65" s="11">
        <f t="shared" si="11"/>
        <v>10.172385607307808</v>
      </c>
    </row>
    <row r="66" spans="1:16">
      <c r="A66" s="9" t="s">
        <v>49</v>
      </c>
      <c r="B66" s="10" t="s">
        <v>50</v>
      </c>
      <c r="C66" s="11">
        <v>3000</v>
      </c>
      <c r="D66" s="11">
        <v>3000</v>
      </c>
      <c r="E66" s="11">
        <v>3000</v>
      </c>
      <c r="F66" s="11">
        <v>3000</v>
      </c>
      <c r="G66" s="11">
        <v>0</v>
      </c>
      <c r="H66" s="11">
        <v>2108</v>
      </c>
      <c r="I66" s="11">
        <v>892</v>
      </c>
      <c r="J66" s="11">
        <v>0</v>
      </c>
      <c r="K66" s="11">
        <f t="shared" si="6"/>
        <v>0</v>
      </c>
      <c r="L66" s="11">
        <f t="shared" si="7"/>
        <v>0</v>
      </c>
      <c r="M66" s="11">
        <f t="shared" si="8"/>
        <v>100</v>
      </c>
      <c r="N66" s="11">
        <f t="shared" si="9"/>
        <v>892</v>
      </c>
      <c r="O66" s="11">
        <f t="shared" si="10"/>
        <v>892</v>
      </c>
      <c r="P66" s="11">
        <f t="shared" si="11"/>
        <v>70.266666666666666</v>
      </c>
    </row>
    <row r="67" spans="1:16">
      <c r="A67" s="9" t="s">
        <v>51</v>
      </c>
      <c r="B67" s="10" t="s">
        <v>52</v>
      </c>
      <c r="C67" s="11">
        <v>41760</v>
      </c>
      <c r="D67" s="11">
        <v>41760</v>
      </c>
      <c r="E67" s="11">
        <v>20880</v>
      </c>
      <c r="F67" s="11">
        <v>20880</v>
      </c>
      <c r="G67" s="11">
        <v>0</v>
      </c>
      <c r="H67" s="11">
        <v>6415.78</v>
      </c>
      <c r="I67" s="11">
        <v>14464.22</v>
      </c>
      <c r="J67" s="11">
        <v>0</v>
      </c>
      <c r="K67" s="11">
        <f t="shared" si="6"/>
        <v>0</v>
      </c>
      <c r="L67" s="11">
        <f t="shared" si="7"/>
        <v>20880</v>
      </c>
      <c r="M67" s="11">
        <f t="shared" si="8"/>
        <v>100</v>
      </c>
      <c r="N67" s="11">
        <f t="shared" si="9"/>
        <v>35344.22</v>
      </c>
      <c r="O67" s="11">
        <f t="shared" si="10"/>
        <v>14464.220000000001</v>
      </c>
      <c r="P67" s="11">
        <f t="shared" si="11"/>
        <v>30.726915708812257</v>
      </c>
    </row>
    <row r="68" spans="1:16">
      <c r="A68" s="9" t="s">
        <v>53</v>
      </c>
      <c r="B68" s="10" t="s">
        <v>54</v>
      </c>
      <c r="C68" s="11">
        <v>60000</v>
      </c>
      <c r="D68" s="11">
        <v>60000</v>
      </c>
      <c r="E68" s="11">
        <v>30000</v>
      </c>
      <c r="F68" s="11">
        <v>30000</v>
      </c>
      <c r="G68" s="11">
        <v>0</v>
      </c>
      <c r="H68" s="11">
        <v>28479.15</v>
      </c>
      <c r="I68" s="11">
        <v>1520.85</v>
      </c>
      <c r="J68" s="11">
        <v>0</v>
      </c>
      <c r="K68" s="11">
        <f t="shared" si="6"/>
        <v>0</v>
      </c>
      <c r="L68" s="11">
        <f t="shared" si="7"/>
        <v>30000</v>
      </c>
      <c r="M68" s="11">
        <f t="shared" si="8"/>
        <v>100</v>
      </c>
      <c r="N68" s="11">
        <f t="shared" si="9"/>
        <v>31520.85</v>
      </c>
      <c r="O68" s="11">
        <f t="shared" si="10"/>
        <v>1520.8499999999985</v>
      </c>
      <c r="P68" s="11">
        <f t="shared" si="11"/>
        <v>94.930500000000009</v>
      </c>
    </row>
    <row r="69" spans="1:16">
      <c r="A69" s="9" t="s">
        <v>55</v>
      </c>
      <c r="B69" s="10" t="s">
        <v>56</v>
      </c>
      <c r="C69" s="11">
        <v>360700</v>
      </c>
      <c r="D69" s="11">
        <v>360700</v>
      </c>
      <c r="E69" s="11">
        <v>270600</v>
      </c>
      <c r="F69" s="11">
        <v>270600</v>
      </c>
      <c r="G69" s="11">
        <v>0</v>
      </c>
      <c r="H69" s="11">
        <v>242831.38</v>
      </c>
      <c r="I69" s="11">
        <v>27768.62</v>
      </c>
      <c r="J69" s="11">
        <v>0</v>
      </c>
      <c r="K69" s="11">
        <f t="shared" si="6"/>
        <v>0</v>
      </c>
      <c r="L69" s="11">
        <f t="shared" si="7"/>
        <v>90100</v>
      </c>
      <c r="M69" s="11">
        <f t="shared" si="8"/>
        <v>100</v>
      </c>
      <c r="N69" s="11">
        <f t="shared" si="9"/>
        <v>117868.62</v>
      </c>
      <c r="O69" s="11">
        <f t="shared" si="10"/>
        <v>27768.619999999995</v>
      </c>
      <c r="P69" s="11">
        <f t="shared" si="11"/>
        <v>89.73813008130081</v>
      </c>
    </row>
    <row r="70" spans="1:16" ht="25.5">
      <c r="A70" s="9" t="s">
        <v>57</v>
      </c>
      <c r="B70" s="10" t="s">
        <v>58</v>
      </c>
      <c r="C70" s="11">
        <v>0</v>
      </c>
      <c r="D70" s="11">
        <v>4300</v>
      </c>
      <c r="E70" s="11">
        <v>4300</v>
      </c>
      <c r="F70" s="11">
        <v>4300</v>
      </c>
      <c r="G70" s="11">
        <v>0</v>
      </c>
      <c r="H70" s="11">
        <v>4300</v>
      </c>
      <c r="I70" s="11">
        <v>0</v>
      </c>
      <c r="J70" s="11">
        <v>0</v>
      </c>
      <c r="K70" s="11">
        <f t="shared" ref="K70:K101" si="12">E70-F70</f>
        <v>0</v>
      </c>
      <c r="L70" s="11">
        <f t="shared" ref="L70:L101" si="13">D70-F70</f>
        <v>0</v>
      </c>
      <c r="M70" s="11">
        <f t="shared" ref="M70:M101" si="14">IF(E70=0,0,(F70/E70)*100)</f>
        <v>100</v>
      </c>
      <c r="N70" s="11">
        <f t="shared" ref="N70:N101" si="15">D70-H70</f>
        <v>0</v>
      </c>
      <c r="O70" s="11">
        <f t="shared" ref="O70:O101" si="16">E70-H70</f>
        <v>0</v>
      </c>
      <c r="P70" s="11">
        <f t="shared" ref="P70:P101" si="17">IF(E70=0,0,(H70/E70)*100)</f>
        <v>100</v>
      </c>
    </row>
    <row r="71" spans="1:16">
      <c r="A71" s="6" t="s">
        <v>71</v>
      </c>
      <c r="B71" s="7" t="s">
        <v>72</v>
      </c>
      <c r="C71" s="8">
        <v>692000</v>
      </c>
      <c r="D71" s="8">
        <v>857760</v>
      </c>
      <c r="E71" s="8">
        <v>525760</v>
      </c>
      <c r="F71" s="8">
        <v>423489.72</v>
      </c>
      <c r="G71" s="8">
        <v>0</v>
      </c>
      <c r="H71" s="8">
        <v>395777.99</v>
      </c>
      <c r="I71" s="8">
        <v>27711.73</v>
      </c>
      <c r="J71" s="8">
        <v>0</v>
      </c>
      <c r="K71" s="8">
        <f t="shared" si="12"/>
        <v>102270.28000000003</v>
      </c>
      <c r="L71" s="8">
        <f t="shared" si="13"/>
        <v>434270.28</v>
      </c>
      <c r="M71" s="8">
        <f t="shared" si="14"/>
        <v>80.548105599513079</v>
      </c>
      <c r="N71" s="8">
        <f t="shared" si="15"/>
        <v>461982.01</v>
      </c>
      <c r="O71" s="8">
        <f t="shared" si="16"/>
        <v>129982.01000000001</v>
      </c>
      <c r="P71" s="8">
        <f t="shared" si="17"/>
        <v>75.277310940353019</v>
      </c>
    </row>
    <row r="72" spans="1:16">
      <c r="A72" s="6" t="s">
        <v>73</v>
      </c>
      <c r="B72" s="7" t="s">
        <v>74</v>
      </c>
      <c r="C72" s="8">
        <v>692000</v>
      </c>
      <c r="D72" s="8">
        <v>857760</v>
      </c>
      <c r="E72" s="8">
        <v>525760</v>
      </c>
      <c r="F72" s="8">
        <v>423489.72</v>
      </c>
      <c r="G72" s="8">
        <v>0</v>
      </c>
      <c r="H72" s="8">
        <v>395777.99</v>
      </c>
      <c r="I72" s="8">
        <v>27711.73</v>
      </c>
      <c r="J72" s="8">
        <v>0</v>
      </c>
      <c r="K72" s="8">
        <f t="shared" si="12"/>
        <v>102270.28000000003</v>
      </c>
      <c r="L72" s="8">
        <f t="shared" si="13"/>
        <v>434270.28</v>
      </c>
      <c r="M72" s="8">
        <f t="shared" si="14"/>
        <v>80.548105599513079</v>
      </c>
      <c r="N72" s="8">
        <f t="shared" si="15"/>
        <v>461982.01</v>
      </c>
      <c r="O72" s="8">
        <f t="shared" si="16"/>
        <v>129982.01000000001</v>
      </c>
      <c r="P72" s="8">
        <f t="shared" si="17"/>
        <v>75.277310940353019</v>
      </c>
    </row>
    <row r="73" spans="1:16" ht="25.5">
      <c r="A73" s="9" t="s">
        <v>27</v>
      </c>
      <c r="B73" s="10" t="s">
        <v>28</v>
      </c>
      <c r="C73" s="11">
        <v>692000</v>
      </c>
      <c r="D73" s="11">
        <v>857760</v>
      </c>
      <c r="E73" s="11">
        <v>525760</v>
      </c>
      <c r="F73" s="11">
        <v>423489.72</v>
      </c>
      <c r="G73" s="11">
        <v>0</v>
      </c>
      <c r="H73" s="11">
        <v>395777.99</v>
      </c>
      <c r="I73" s="11">
        <v>27711.73</v>
      </c>
      <c r="J73" s="11">
        <v>0</v>
      </c>
      <c r="K73" s="11">
        <f t="shared" si="12"/>
        <v>102270.28000000003</v>
      </c>
      <c r="L73" s="11">
        <f t="shared" si="13"/>
        <v>434270.28</v>
      </c>
      <c r="M73" s="11">
        <f t="shared" si="14"/>
        <v>80.548105599513079</v>
      </c>
      <c r="N73" s="11">
        <f t="shared" si="15"/>
        <v>461982.01</v>
      </c>
      <c r="O73" s="11">
        <f t="shared" si="16"/>
        <v>129982.01000000001</v>
      </c>
      <c r="P73" s="11">
        <f t="shared" si="17"/>
        <v>75.277310940353019</v>
      </c>
    </row>
    <row r="74" spans="1:16">
      <c r="A74" s="6" t="s">
        <v>75</v>
      </c>
      <c r="B74" s="7" t="s">
        <v>76</v>
      </c>
      <c r="C74" s="8">
        <v>5843400</v>
      </c>
      <c r="D74" s="8">
        <v>5869192</v>
      </c>
      <c r="E74" s="8">
        <v>3831332</v>
      </c>
      <c r="F74" s="8">
        <v>3829332</v>
      </c>
      <c r="G74" s="8">
        <v>0</v>
      </c>
      <c r="H74" s="8">
        <v>3737522.38</v>
      </c>
      <c r="I74" s="8">
        <v>91809.62000000001</v>
      </c>
      <c r="J74" s="8">
        <v>0</v>
      </c>
      <c r="K74" s="8">
        <f t="shared" si="12"/>
        <v>2000</v>
      </c>
      <c r="L74" s="8">
        <f t="shared" si="13"/>
        <v>2039860</v>
      </c>
      <c r="M74" s="8">
        <f t="shared" si="14"/>
        <v>99.947798833408328</v>
      </c>
      <c r="N74" s="8">
        <f t="shared" si="15"/>
        <v>2131669.62</v>
      </c>
      <c r="O74" s="8">
        <f t="shared" si="16"/>
        <v>93809.620000000112</v>
      </c>
      <c r="P74" s="8">
        <f t="shared" si="17"/>
        <v>97.551514199239321</v>
      </c>
    </row>
    <row r="75" spans="1:16">
      <c r="A75" s="6" t="s">
        <v>35</v>
      </c>
      <c r="B75" s="7" t="s">
        <v>36</v>
      </c>
      <c r="C75" s="8">
        <v>5843400</v>
      </c>
      <c r="D75" s="8">
        <v>5869192</v>
      </c>
      <c r="E75" s="8">
        <v>3831332</v>
      </c>
      <c r="F75" s="8">
        <v>3829332</v>
      </c>
      <c r="G75" s="8">
        <v>0</v>
      </c>
      <c r="H75" s="8">
        <v>3737522.38</v>
      </c>
      <c r="I75" s="8">
        <v>91809.62000000001</v>
      </c>
      <c r="J75" s="8">
        <v>0</v>
      </c>
      <c r="K75" s="8">
        <f t="shared" si="12"/>
        <v>2000</v>
      </c>
      <c r="L75" s="8">
        <f t="shared" si="13"/>
        <v>2039860</v>
      </c>
      <c r="M75" s="8">
        <f t="shared" si="14"/>
        <v>99.947798833408328</v>
      </c>
      <c r="N75" s="8">
        <f t="shared" si="15"/>
        <v>2131669.62</v>
      </c>
      <c r="O75" s="8">
        <f t="shared" si="16"/>
        <v>93809.620000000112</v>
      </c>
      <c r="P75" s="8">
        <f t="shared" si="17"/>
        <v>97.551514199239321</v>
      </c>
    </row>
    <row r="76" spans="1:16">
      <c r="A76" s="9" t="s">
        <v>37</v>
      </c>
      <c r="B76" s="10" t="s">
        <v>38</v>
      </c>
      <c r="C76" s="11">
        <v>3663700</v>
      </c>
      <c r="D76" s="11">
        <v>3663700</v>
      </c>
      <c r="E76" s="11">
        <v>2391500</v>
      </c>
      <c r="F76" s="11">
        <v>2391500</v>
      </c>
      <c r="G76" s="11">
        <v>0</v>
      </c>
      <c r="H76" s="11">
        <v>2378257.39</v>
      </c>
      <c r="I76" s="11">
        <v>13242.61</v>
      </c>
      <c r="J76" s="11">
        <v>0</v>
      </c>
      <c r="K76" s="11">
        <f t="shared" si="12"/>
        <v>0</v>
      </c>
      <c r="L76" s="11">
        <f t="shared" si="13"/>
        <v>1272200</v>
      </c>
      <c r="M76" s="11">
        <f t="shared" si="14"/>
        <v>100</v>
      </c>
      <c r="N76" s="11">
        <f t="shared" si="15"/>
        <v>1285442.6099999999</v>
      </c>
      <c r="O76" s="11">
        <f t="shared" si="16"/>
        <v>13242.60999999987</v>
      </c>
      <c r="P76" s="11">
        <f t="shared" si="17"/>
        <v>99.446263432991856</v>
      </c>
    </row>
    <row r="77" spans="1:16">
      <c r="A77" s="9" t="s">
        <v>39</v>
      </c>
      <c r="B77" s="10" t="s">
        <v>40</v>
      </c>
      <c r="C77" s="11">
        <v>805900</v>
      </c>
      <c r="D77" s="11">
        <v>805900</v>
      </c>
      <c r="E77" s="11">
        <v>531640</v>
      </c>
      <c r="F77" s="11">
        <v>531640</v>
      </c>
      <c r="G77" s="11">
        <v>0</v>
      </c>
      <c r="H77" s="11">
        <v>523292.38</v>
      </c>
      <c r="I77" s="11">
        <v>8347.6200000000008</v>
      </c>
      <c r="J77" s="11">
        <v>0</v>
      </c>
      <c r="K77" s="11">
        <f t="shared" si="12"/>
        <v>0</v>
      </c>
      <c r="L77" s="11">
        <f t="shared" si="13"/>
        <v>274260</v>
      </c>
      <c r="M77" s="11">
        <f t="shared" si="14"/>
        <v>100</v>
      </c>
      <c r="N77" s="11">
        <f t="shared" si="15"/>
        <v>282607.62</v>
      </c>
      <c r="O77" s="11">
        <f t="shared" si="16"/>
        <v>8347.6199999999953</v>
      </c>
      <c r="P77" s="11">
        <f t="shared" si="17"/>
        <v>98.42983597923407</v>
      </c>
    </row>
    <row r="78" spans="1:16">
      <c r="A78" s="9" t="s">
        <v>41</v>
      </c>
      <c r="B78" s="10" t="s">
        <v>42</v>
      </c>
      <c r="C78" s="11">
        <v>97000</v>
      </c>
      <c r="D78" s="11">
        <v>68020</v>
      </c>
      <c r="E78" s="11">
        <v>58020</v>
      </c>
      <c r="F78" s="11">
        <v>56020</v>
      </c>
      <c r="G78" s="11">
        <v>0</v>
      </c>
      <c r="H78" s="11">
        <v>47875</v>
      </c>
      <c r="I78" s="11">
        <v>8145</v>
      </c>
      <c r="J78" s="11">
        <v>0</v>
      </c>
      <c r="K78" s="11">
        <f t="shared" si="12"/>
        <v>2000</v>
      </c>
      <c r="L78" s="11">
        <f t="shared" si="13"/>
        <v>12000</v>
      </c>
      <c r="M78" s="11">
        <f t="shared" si="14"/>
        <v>96.552912788693561</v>
      </c>
      <c r="N78" s="11">
        <f t="shared" si="15"/>
        <v>20145</v>
      </c>
      <c r="O78" s="11">
        <f t="shared" si="16"/>
        <v>10145</v>
      </c>
      <c r="P78" s="11">
        <f t="shared" si="17"/>
        <v>82.514650120648042</v>
      </c>
    </row>
    <row r="79" spans="1:16">
      <c r="A79" s="9" t="s">
        <v>43</v>
      </c>
      <c r="B79" s="10" t="s">
        <v>44</v>
      </c>
      <c r="C79" s="11">
        <v>5000</v>
      </c>
      <c r="D79" s="11">
        <v>5000</v>
      </c>
      <c r="E79" s="11">
        <v>5000</v>
      </c>
      <c r="F79" s="11">
        <v>5000</v>
      </c>
      <c r="G79" s="11">
        <v>0</v>
      </c>
      <c r="H79" s="11">
        <v>4999.8999999999996</v>
      </c>
      <c r="I79" s="11">
        <v>0.1</v>
      </c>
      <c r="J79" s="11">
        <v>0</v>
      </c>
      <c r="K79" s="11">
        <f t="shared" si="12"/>
        <v>0</v>
      </c>
      <c r="L79" s="11">
        <f t="shared" si="13"/>
        <v>0</v>
      </c>
      <c r="M79" s="11">
        <f t="shared" si="14"/>
        <v>100</v>
      </c>
      <c r="N79" s="11">
        <f t="shared" si="15"/>
        <v>0.1000000000003638</v>
      </c>
      <c r="O79" s="11">
        <f t="shared" si="16"/>
        <v>0.1000000000003638</v>
      </c>
      <c r="P79" s="11">
        <f t="shared" si="17"/>
        <v>99.998000000000005</v>
      </c>
    </row>
    <row r="80" spans="1:16">
      <c r="A80" s="9" t="s">
        <v>45</v>
      </c>
      <c r="B80" s="10" t="s">
        <v>46</v>
      </c>
      <c r="C80" s="11">
        <v>540000</v>
      </c>
      <c r="D80" s="11">
        <v>540000</v>
      </c>
      <c r="E80" s="11">
        <v>277000</v>
      </c>
      <c r="F80" s="11">
        <v>277000</v>
      </c>
      <c r="G80" s="11">
        <v>0</v>
      </c>
      <c r="H80" s="11">
        <v>276151.18</v>
      </c>
      <c r="I80" s="11">
        <v>848.82</v>
      </c>
      <c r="J80" s="11">
        <v>0</v>
      </c>
      <c r="K80" s="11">
        <f t="shared" si="12"/>
        <v>0</v>
      </c>
      <c r="L80" s="11">
        <f t="shared" si="13"/>
        <v>263000</v>
      </c>
      <c r="M80" s="11">
        <f t="shared" si="14"/>
        <v>100</v>
      </c>
      <c r="N80" s="11">
        <f t="shared" si="15"/>
        <v>263848.82</v>
      </c>
      <c r="O80" s="11">
        <f t="shared" si="16"/>
        <v>848.82000000000698</v>
      </c>
      <c r="P80" s="11">
        <f t="shared" si="17"/>
        <v>99.693566787003604</v>
      </c>
    </row>
    <row r="81" spans="1:16">
      <c r="A81" s="9" t="s">
        <v>47</v>
      </c>
      <c r="B81" s="10" t="s">
        <v>48</v>
      </c>
      <c r="C81" s="11">
        <v>120000</v>
      </c>
      <c r="D81" s="11">
        <v>171792</v>
      </c>
      <c r="E81" s="11">
        <v>151792</v>
      </c>
      <c r="F81" s="11">
        <v>151792</v>
      </c>
      <c r="G81" s="11">
        <v>0</v>
      </c>
      <c r="H81" s="11">
        <v>109005.61</v>
      </c>
      <c r="I81" s="11">
        <v>42786.39</v>
      </c>
      <c r="J81" s="11">
        <v>0</v>
      </c>
      <c r="K81" s="11">
        <f t="shared" si="12"/>
        <v>0</v>
      </c>
      <c r="L81" s="11">
        <f t="shared" si="13"/>
        <v>20000</v>
      </c>
      <c r="M81" s="11">
        <f t="shared" si="14"/>
        <v>100</v>
      </c>
      <c r="N81" s="11">
        <f t="shared" si="15"/>
        <v>62786.39</v>
      </c>
      <c r="O81" s="11">
        <f t="shared" si="16"/>
        <v>42786.39</v>
      </c>
      <c r="P81" s="11">
        <f t="shared" si="17"/>
        <v>71.812486824075052</v>
      </c>
    </row>
    <row r="82" spans="1:16">
      <c r="A82" s="9" t="s">
        <v>49</v>
      </c>
      <c r="B82" s="10" t="s">
        <v>50</v>
      </c>
      <c r="C82" s="11">
        <v>6000</v>
      </c>
      <c r="D82" s="11">
        <v>6000</v>
      </c>
      <c r="E82" s="11">
        <v>6000</v>
      </c>
      <c r="F82" s="11">
        <v>6000</v>
      </c>
      <c r="G82" s="11">
        <v>0</v>
      </c>
      <c r="H82" s="11">
        <v>0</v>
      </c>
      <c r="I82" s="11">
        <v>6000</v>
      </c>
      <c r="J82" s="11">
        <v>0</v>
      </c>
      <c r="K82" s="11">
        <f t="shared" si="12"/>
        <v>0</v>
      </c>
      <c r="L82" s="11">
        <f t="shared" si="13"/>
        <v>0</v>
      </c>
      <c r="M82" s="11">
        <f t="shared" si="14"/>
        <v>100</v>
      </c>
      <c r="N82" s="11">
        <f t="shared" si="15"/>
        <v>6000</v>
      </c>
      <c r="O82" s="11">
        <f t="shared" si="16"/>
        <v>6000</v>
      </c>
      <c r="P82" s="11">
        <f t="shared" si="17"/>
        <v>0</v>
      </c>
    </row>
    <row r="83" spans="1:16">
      <c r="A83" s="9" t="s">
        <v>51</v>
      </c>
      <c r="B83" s="10" t="s">
        <v>52</v>
      </c>
      <c r="C83" s="11">
        <v>64800</v>
      </c>
      <c r="D83" s="11">
        <v>64800</v>
      </c>
      <c r="E83" s="11">
        <v>35400</v>
      </c>
      <c r="F83" s="11">
        <v>35400</v>
      </c>
      <c r="G83" s="11">
        <v>0</v>
      </c>
      <c r="H83" s="11">
        <v>34753.699999999997</v>
      </c>
      <c r="I83" s="11">
        <v>646.29999999999995</v>
      </c>
      <c r="J83" s="11">
        <v>0</v>
      </c>
      <c r="K83" s="11">
        <f t="shared" si="12"/>
        <v>0</v>
      </c>
      <c r="L83" s="11">
        <f t="shared" si="13"/>
        <v>29400</v>
      </c>
      <c r="M83" s="11">
        <f t="shared" si="14"/>
        <v>100</v>
      </c>
      <c r="N83" s="11">
        <f t="shared" si="15"/>
        <v>30046.300000000003</v>
      </c>
      <c r="O83" s="11">
        <f t="shared" si="16"/>
        <v>646.30000000000291</v>
      </c>
      <c r="P83" s="11">
        <f t="shared" si="17"/>
        <v>98.174293785310724</v>
      </c>
    </row>
    <row r="84" spans="1:16">
      <c r="A84" s="9" t="s">
        <v>53</v>
      </c>
      <c r="B84" s="10" t="s">
        <v>54</v>
      </c>
      <c r="C84" s="11">
        <v>96000</v>
      </c>
      <c r="D84" s="11">
        <v>96000</v>
      </c>
      <c r="E84" s="11">
        <v>72000</v>
      </c>
      <c r="F84" s="11">
        <v>72000</v>
      </c>
      <c r="G84" s="11">
        <v>0</v>
      </c>
      <c r="H84" s="11">
        <v>66810.880000000005</v>
      </c>
      <c r="I84" s="11">
        <v>5189.12</v>
      </c>
      <c r="J84" s="11">
        <v>0</v>
      </c>
      <c r="K84" s="11">
        <f t="shared" si="12"/>
        <v>0</v>
      </c>
      <c r="L84" s="11">
        <f t="shared" si="13"/>
        <v>24000</v>
      </c>
      <c r="M84" s="11">
        <f t="shared" si="14"/>
        <v>100</v>
      </c>
      <c r="N84" s="11">
        <f t="shared" si="15"/>
        <v>29189.119999999995</v>
      </c>
      <c r="O84" s="11">
        <f t="shared" si="16"/>
        <v>5189.1199999999953</v>
      </c>
      <c r="P84" s="11">
        <f t="shared" si="17"/>
        <v>92.792888888888896</v>
      </c>
    </row>
    <row r="85" spans="1:16">
      <c r="A85" s="9" t="s">
        <v>55</v>
      </c>
      <c r="B85" s="10" t="s">
        <v>56</v>
      </c>
      <c r="C85" s="11">
        <v>445000</v>
      </c>
      <c r="D85" s="11">
        <v>445000</v>
      </c>
      <c r="E85" s="11">
        <v>300000</v>
      </c>
      <c r="F85" s="11">
        <v>300000</v>
      </c>
      <c r="G85" s="11">
        <v>0</v>
      </c>
      <c r="H85" s="11">
        <v>293396.34000000003</v>
      </c>
      <c r="I85" s="11">
        <v>6603.66</v>
      </c>
      <c r="J85" s="11">
        <v>0</v>
      </c>
      <c r="K85" s="11">
        <f t="shared" si="12"/>
        <v>0</v>
      </c>
      <c r="L85" s="11">
        <f t="shared" si="13"/>
        <v>145000</v>
      </c>
      <c r="M85" s="11">
        <f t="shared" si="14"/>
        <v>100</v>
      </c>
      <c r="N85" s="11">
        <f t="shared" si="15"/>
        <v>151603.65999999997</v>
      </c>
      <c r="O85" s="11">
        <f t="shared" si="16"/>
        <v>6603.6599999999744</v>
      </c>
      <c r="P85" s="11">
        <f t="shared" si="17"/>
        <v>97.798780000000008</v>
      </c>
    </row>
    <row r="86" spans="1:16" ht="25.5">
      <c r="A86" s="9" t="s">
        <v>57</v>
      </c>
      <c r="B86" s="10" t="s">
        <v>58</v>
      </c>
      <c r="C86" s="11">
        <v>0</v>
      </c>
      <c r="D86" s="11">
        <v>2980</v>
      </c>
      <c r="E86" s="11">
        <v>2980</v>
      </c>
      <c r="F86" s="11">
        <v>2980</v>
      </c>
      <c r="G86" s="11">
        <v>0</v>
      </c>
      <c r="H86" s="11">
        <v>2980</v>
      </c>
      <c r="I86" s="11">
        <v>0</v>
      </c>
      <c r="J86" s="11">
        <v>0</v>
      </c>
      <c r="K86" s="11">
        <f t="shared" si="12"/>
        <v>0</v>
      </c>
      <c r="L86" s="11">
        <f t="shared" si="13"/>
        <v>0</v>
      </c>
      <c r="M86" s="11">
        <f t="shared" si="14"/>
        <v>100</v>
      </c>
      <c r="N86" s="11">
        <f t="shared" si="15"/>
        <v>0</v>
      </c>
      <c r="O86" s="11">
        <f t="shared" si="16"/>
        <v>0</v>
      </c>
      <c r="P86" s="11">
        <f t="shared" si="17"/>
        <v>100</v>
      </c>
    </row>
    <row r="87" spans="1:16">
      <c r="A87" s="6" t="s">
        <v>77</v>
      </c>
      <c r="B87" s="7" t="s">
        <v>78</v>
      </c>
      <c r="C87" s="8">
        <v>7156300</v>
      </c>
      <c r="D87" s="8">
        <v>7182092</v>
      </c>
      <c r="E87" s="8">
        <v>4775092</v>
      </c>
      <c r="F87" s="8">
        <v>4748092</v>
      </c>
      <c r="G87" s="8">
        <v>0</v>
      </c>
      <c r="H87" s="8">
        <v>4498708.2300000004</v>
      </c>
      <c r="I87" s="8">
        <v>249383.77</v>
      </c>
      <c r="J87" s="8">
        <v>0</v>
      </c>
      <c r="K87" s="8">
        <f t="shared" si="12"/>
        <v>27000</v>
      </c>
      <c r="L87" s="8">
        <f t="shared" si="13"/>
        <v>2434000</v>
      </c>
      <c r="M87" s="8">
        <f t="shared" si="14"/>
        <v>99.434565868050299</v>
      </c>
      <c r="N87" s="8">
        <f t="shared" si="15"/>
        <v>2683383.7699999996</v>
      </c>
      <c r="O87" s="8">
        <f t="shared" si="16"/>
        <v>276383.76999999955</v>
      </c>
      <c r="P87" s="8">
        <f t="shared" si="17"/>
        <v>94.211969737965262</v>
      </c>
    </row>
    <row r="88" spans="1:16">
      <c r="A88" s="6" t="s">
        <v>35</v>
      </c>
      <c r="B88" s="7" t="s">
        <v>36</v>
      </c>
      <c r="C88" s="8">
        <v>7156300</v>
      </c>
      <c r="D88" s="8">
        <v>7182092</v>
      </c>
      <c r="E88" s="8">
        <v>4775092</v>
      </c>
      <c r="F88" s="8">
        <v>4748092</v>
      </c>
      <c r="G88" s="8">
        <v>0</v>
      </c>
      <c r="H88" s="8">
        <v>4498708.2300000004</v>
      </c>
      <c r="I88" s="8">
        <v>249383.77</v>
      </c>
      <c r="J88" s="8">
        <v>0</v>
      </c>
      <c r="K88" s="8">
        <f t="shared" si="12"/>
        <v>27000</v>
      </c>
      <c r="L88" s="8">
        <f t="shared" si="13"/>
        <v>2434000</v>
      </c>
      <c r="M88" s="8">
        <f t="shared" si="14"/>
        <v>99.434565868050299</v>
      </c>
      <c r="N88" s="8">
        <f t="shared" si="15"/>
        <v>2683383.7699999996</v>
      </c>
      <c r="O88" s="8">
        <f t="shared" si="16"/>
        <v>276383.76999999955</v>
      </c>
      <c r="P88" s="8">
        <f t="shared" si="17"/>
        <v>94.211969737965262</v>
      </c>
    </row>
    <row r="89" spans="1:16">
      <c r="A89" s="9" t="s">
        <v>37</v>
      </c>
      <c r="B89" s="10" t="s">
        <v>38</v>
      </c>
      <c r="C89" s="11">
        <v>4370000</v>
      </c>
      <c r="D89" s="11">
        <v>4370000</v>
      </c>
      <c r="E89" s="11">
        <v>2905000</v>
      </c>
      <c r="F89" s="11">
        <v>2905000</v>
      </c>
      <c r="G89" s="11">
        <v>0</v>
      </c>
      <c r="H89" s="11">
        <v>2847799.64</v>
      </c>
      <c r="I89" s="11">
        <v>57200.36</v>
      </c>
      <c r="J89" s="11">
        <v>0</v>
      </c>
      <c r="K89" s="11">
        <f t="shared" si="12"/>
        <v>0</v>
      </c>
      <c r="L89" s="11">
        <f t="shared" si="13"/>
        <v>1465000</v>
      </c>
      <c r="M89" s="11">
        <f t="shared" si="14"/>
        <v>100</v>
      </c>
      <c r="N89" s="11">
        <f t="shared" si="15"/>
        <v>1522200.3599999999</v>
      </c>
      <c r="O89" s="11">
        <f t="shared" si="16"/>
        <v>57200.35999999987</v>
      </c>
      <c r="P89" s="11">
        <f t="shared" si="17"/>
        <v>98.030968674698798</v>
      </c>
    </row>
    <row r="90" spans="1:16">
      <c r="A90" s="9" t="s">
        <v>39</v>
      </c>
      <c r="B90" s="10" t="s">
        <v>40</v>
      </c>
      <c r="C90" s="11">
        <v>961400</v>
      </c>
      <c r="D90" s="11">
        <v>961400</v>
      </c>
      <c r="E90" s="11">
        <v>639100</v>
      </c>
      <c r="F90" s="11">
        <v>639100</v>
      </c>
      <c r="G90" s="11">
        <v>0</v>
      </c>
      <c r="H90" s="11">
        <v>636790.92000000004</v>
      </c>
      <c r="I90" s="11">
        <v>2309.08</v>
      </c>
      <c r="J90" s="11">
        <v>0</v>
      </c>
      <c r="K90" s="11">
        <f t="shared" si="12"/>
        <v>0</v>
      </c>
      <c r="L90" s="11">
        <f t="shared" si="13"/>
        <v>322300</v>
      </c>
      <c r="M90" s="11">
        <f t="shared" si="14"/>
        <v>100</v>
      </c>
      <c r="N90" s="11">
        <f t="shared" si="15"/>
        <v>324609.07999999996</v>
      </c>
      <c r="O90" s="11">
        <f t="shared" si="16"/>
        <v>2309.0799999999581</v>
      </c>
      <c r="P90" s="11">
        <f t="shared" si="17"/>
        <v>99.638698169300582</v>
      </c>
    </row>
    <row r="91" spans="1:16">
      <c r="A91" s="9" t="s">
        <v>41</v>
      </c>
      <c r="B91" s="10" t="s">
        <v>42</v>
      </c>
      <c r="C91" s="11">
        <v>105000</v>
      </c>
      <c r="D91" s="11">
        <v>105000</v>
      </c>
      <c r="E91" s="11">
        <v>105000</v>
      </c>
      <c r="F91" s="11">
        <v>78000</v>
      </c>
      <c r="G91" s="11">
        <v>0</v>
      </c>
      <c r="H91" s="11">
        <v>31001.200000000001</v>
      </c>
      <c r="I91" s="11">
        <v>46998.8</v>
      </c>
      <c r="J91" s="11">
        <v>0</v>
      </c>
      <c r="K91" s="11">
        <f t="shared" si="12"/>
        <v>27000</v>
      </c>
      <c r="L91" s="11">
        <f t="shared" si="13"/>
        <v>27000</v>
      </c>
      <c r="M91" s="11">
        <f t="shared" si="14"/>
        <v>74.285714285714292</v>
      </c>
      <c r="N91" s="11">
        <f t="shared" si="15"/>
        <v>73998.8</v>
      </c>
      <c r="O91" s="11">
        <f t="shared" si="16"/>
        <v>73998.8</v>
      </c>
      <c r="P91" s="11">
        <f t="shared" si="17"/>
        <v>29.524952380952378</v>
      </c>
    </row>
    <row r="92" spans="1:16">
      <c r="A92" s="9" t="s">
        <v>43</v>
      </c>
      <c r="B92" s="10" t="s">
        <v>44</v>
      </c>
      <c r="C92" s="11">
        <v>5000</v>
      </c>
      <c r="D92" s="11">
        <v>5000</v>
      </c>
      <c r="E92" s="11">
        <v>5000</v>
      </c>
      <c r="F92" s="11">
        <v>5000</v>
      </c>
      <c r="G92" s="11">
        <v>0</v>
      </c>
      <c r="H92" s="11">
        <v>5000</v>
      </c>
      <c r="I92" s="11">
        <v>0</v>
      </c>
      <c r="J92" s="11">
        <v>0</v>
      </c>
      <c r="K92" s="11">
        <f t="shared" si="12"/>
        <v>0</v>
      </c>
      <c r="L92" s="11">
        <f t="shared" si="13"/>
        <v>0</v>
      </c>
      <c r="M92" s="11">
        <f t="shared" si="14"/>
        <v>100</v>
      </c>
      <c r="N92" s="11">
        <f t="shared" si="15"/>
        <v>0</v>
      </c>
      <c r="O92" s="11">
        <f t="shared" si="16"/>
        <v>0</v>
      </c>
      <c r="P92" s="11">
        <f t="shared" si="17"/>
        <v>100</v>
      </c>
    </row>
    <row r="93" spans="1:16">
      <c r="A93" s="9" t="s">
        <v>45</v>
      </c>
      <c r="B93" s="10" t="s">
        <v>46</v>
      </c>
      <c r="C93" s="11">
        <v>600000</v>
      </c>
      <c r="D93" s="11">
        <v>600000</v>
      </c>
      <c r="E93" s="11">
        <v>360000</v>
      </c>
      <c r="F93" s="11">
        <v>360000</v>
      </c>
      <c r="G93" s="11">
        <v>0</v>
      </c>
      <c r="H93" s="11">
        <v>359604</v>
      </c>
      <c r="I93" s="11">
        <v>396</v>
      </c>
      <c r="J93" s="11">
        <v>0</v>
      </c>
      <c r="K93" s="11">
        <f t="shared" si="12"/>
        <v>0</v>
      </c>
      <c r="L93" s="11">
        <f t="shared" si="13"/>
        <v>240000</v>
      </c>
      <c r="M93" s="11">
        <f t="shared" si="14"/>
        <v>100</v>
      </c>
      <c r="N93" s="11">
        <f t="shared" si="15"/>
        <v>240396</v>
      </c>
      <c r="O93" s="11">
        <f t="shared" si="16"/>
        <v>396</v>
      </c>
      <c r="P93" s="11">
        <f t="shared" si="17"/>
        <v>99.89</v>
      </c>
    </row>
    <row r="94" spans="1:16">
      <c r="A94" s="9" t="s">
        <v>47</v>
      </c>
      <c r="B94" s="10" t="s">
        <v>48</v>
      </c>
      <c r="C94" s="11">
        <v>120000</v>
      </c>
      <c r="D94" s="11">
        <v>145792</v>
      </c>
      <c r="E94" s="11">
        <v>105792</v>
      </c>
      <c r="F94" s="11">
        <v>105792</v>
      </c>
      <c r="G94" s="11">
        <v>0</v>
      </c>
      <c r="H94" s="11">
        <v>98016.7</v>
      </c>
      <c r="I94" s="11">
        <v>7775.3</v>
      </c>
      <c r="J94" s="11">
        <v>0</v>
      </c>
      <c r="K94" s="11">
        <f t="shared" si="12"/>
        <v>0</v>
      </c>
      <c r="L94" s="11">
        <f t="shared" si="13"/>
        <v>40000</v>
      </c>
      <c r="M94" s="11">
        <f t="shared" si="14"/>
        <v>100</v>
      </c>
      <c r="N94" s="11">
        <f t="shared" si="15"/>
        <v>47775.3</v>
      </c>
      <c r="O94" s="11">
        <f t="shared" si="16"/>
        <v>7775.3000000000029</v>
      </c>
      <c r="P94" s="11">
        <f t="shared" si="17"/>
        <v>92.650389443436183</v>
      </c>
    </row>
    <row r="95" spans="1:16">
      <c r="A95" s="9" t="s">
        <v>49</v>
      </c>
      <c r="B95" s="10" t="s">
        <v>50</v>
      </c>
      <c r="C95" s="11">
        <v>5000</v>
      </c>
      <c r="D95" s="11">
        <v>5000</v>
      </c>
      <c r="E95" s="11">
        <v>5000</v>
      </c>
      <c r="F95" s="11">
        <v>5000</v>
      </c>
      <c r="G95" s="11">
        <v>0</v>
      </c>
      <c r="H95" s="11">
        <v>4859.99</v>
      </c>
      <c r="I95" s="11">
        <v>140.01</v>
      </c>
      <c r="J95" s="11">
        <v>0</v>
      </c>
      <c r="K95" s="11">
        <f t="shared" si="12"/>
        <v>0</v>
      </c>
      <c r="L95" s="11">
        <f t="shared" si="13"/>
        <v>0</v>
      </c>
      <c r="M95" s="11">
        <f t="shared" si="14"/>
        <v>100</v>
      </c>
      <c r="N95" s="11">
        <f t="shared" si="15"/>
        <v>140.01000000000022</v>
      </c>
      <c r="O95" s="11">
        <f t="shared" si="16"/>
        <v>140.01000000000022</v>
      </c>
      <c r="P95" s="11">
        <f t="shared" si="17"/>
        <v>97.199799999999996</v>
      </c>
    </row>
    <row r="96" spans="1:16">
      <c r="A96" s="9" t="s">
        <v>51</v>
      </c>
      <c r="B96" s="10" t="s">
        <v>52</v>
      </c>
      <c r="C96" s="11">
        <v>40000</v>
      </c>
      <c r="D96" s="11">
        <v>40000</v>
      </c>
      <c r="E96" s="11">
        <v>20200</v>
      </c>
      <c r="F96" s="11">
        <v>20200</v>
      </c>
      <c r="G96" s="11">
        <v>0</v>
      </c>
      <c r="H96" s="11">
        <v>20034.12</v>
      </c>
      <c r="I96" s="11">
        <v>165.88</v>
      </c>
      <c r="J96" s="11">
        <v>0</v>
      </c>
      <c r="K96" s="11">
        <f t="shared" si="12"/>
        <v>0</v>
      </c>
      <c r="L96" s="11">
        <f t="shared" si="13"/>
        <v>19800</v>
      </c>
      <c r="M96" s="11">
        <f t="shared" si="14"/>
        <v>100</v>
      </c>
      <c r="N96" s="11">
        <f t="shared" si="15"/>
        <v>19965.88</v>
      </c>
      <c r="O96" s="11">
        <f t="shared" si="16"/>
        <v>165.88000000000102</v>
      </c>
      <c r="P96" s="11">
        <f t="shared" si="17"/>
        <v>99.178811881188111</v>
      </c>
    </row>
    <row r="97" spans="1:16">
      <c r="A97" s="9" t="s">
        <v>53</v>
      </c>
      <c r="B97" s="10" t="s">
        <v>54</v>
      </c>
      <c r="C97" s="11">
        <v>199900</v>
      </c>
      <c r="D97" s="11">
        <v>199900</v>
      </c>
      <c r="E97" s="11">
        <v>100000</v>
      </c>
      <c r="F97" s="11">
        <v>100000</v>
      </c>
      <c r="G97" s="11">
        <v>0</v>
      </c>
      <c r="H97" s="11">
        <v>82131.59</v>
      </c>
      <c r="I97" s="11">
        <v>17868.41</v>
      </c>
      <c r="J97" s="11">
        <v>0</v>
      </c>
      <c r="K97" s="11">
        <f t="shared" si="12"/>
        <v>0</v>
      </c>
      <c r="L97" s="11">
        <f t="shared" si="13"/>
        <v>99900</v>
      </c>
      <c r="M97" s="11">
        <f t="shared" si="14"/>
        <v>100</v>
      </c>
      <c r="N97" s="11">
        <f t="shared" si="15"/>
        <v>117768.41</v>
      </c>
      <c r="O97" s="11">
        <f t="shared" si="16"/>
        <v>17868.410000000003</v>
      </c>
      <c r="P97" s="11">
        <f t="shared" si="17"/>
        <v>82.131590000000003</v>
      </c>
    </row>
    <row r="98" spans="1:16">
      <c r="A98" s="9" t="s">
        <v>55</v>
      </c>
      <c r="B98" s="10" t="s">
        <v>56</v>
      </c>
      <c r="C98" s="11">
        <v>750000</v>
      </c>
      <c r="D98" s="11">
        <v>750000</v>
      </c>
      <c r="E98" s="11">
        <v>530000</v>
      </c>
      <c r="F98" s="11">
        <v>530000</v>
      </c>
      <c r="G98" s="11">
        <v>0</v>
      </c>
      <c r="H98" s="11">
        <v>413470.07</v>
      </c>
      <c r="I98" s="11">
        <v>116529.93</v>
      </c>
      <c r="J98" s="11">
        <v>0</v>
      </c>
      <c r="K98" s="11">
        <f t="shared" si="12"/>
        <v>0</v>
      </c>
      <c r="L98" s="11">
        <f t="shared" si="13"/>
        <v>220000</v>
      </c>
      <c r="M98" s="11">
        <f t="shared" si="14"/>
        <v>100</v>
      </c>
      <c r="N98" s="11">
        <f t="shared" si="15"/>
        <v>336529.93</v>
      </c>
      <c r="O98" s="11">
        <f t="shared" si="16"/>
        <v>116529.93</v>
      </c>
      <c r="P98" s="11">
        <f t="shared" si="17"/>
        <v>78.013220754716983</v>
      </c>
    </row>
    <row r="99" spans="1:16">
      <c r="A99" s="6" t="s">
        <v>79</v>
      </c>
      <c r="B99" s="7" t="s">
        <v>22</v>
      </c>
      <c r="C99" s="8">
        <v>28547260</v>
      </c>
      <c r="D99" s="8">
        <v>27308880</v>
      </c>
      <c r="E99" s="8">
        <v>16358600</v>
      </c>
      <c r="F99" s="8">
        <v>12489580</v>
      </c>
      <c r="G99" s="8">
        <v>20000</v>
      </c>
      <c r="H99" s="8">
        <v>10448573.580000002</v>
      </c>
      <c r="I99" s="8">
        <v>2041006.4199999997</v>
      </c>
      <c r="J99" s="8">
        <v>0</v>
      </c>
      <c r="K99" s="8">
        <f t="shared" si="12"/>
        <v>3869020</v>
      </c>
      <c r="L99" s="8">
        <f t="shared" si="13"/>
        <v>14819300</v>
      </c>
      <c r="M99" s="8">
        <f t="shared" si="14"/>
        <v>76.348709547271781</v>
      </c>
      <c r="N99" s="8">
        <f t="shared" si="15"/>
        <v>16860306.419999998</v>
      </c>
      <c r="O99" s="8">
        <f t="shared" si="16"/>
        <v>5910026.4199999981</v>
      </c>
      <c r="P99" s="8">
        <f t="shared" si="17"/>
        <v>63.872052498380071</v>
      </c>
    </row>
    <row r="100" spans="1:16" ht="51">
      <c r="A100" s="6" t="s">
        <v>80</v>
      </c>
      <c r="B100" s="7" t="s">
        <v>81</v>
      </c>
      <c r="C100" s="8">
        <v>15765800</v>
      </c>
      <c r="D100" s="8">
        <v>16264600</v>
      </c>
      <c r="E100" s="8">
        <v>9078200</v>
      </c>
      <c r="F100" s="8">
        <v>8022600</v>
      </c>
      <c r="G100" s="8">
        <v>0</v>
      </c>
      <c r="H100" s="8">
        <v>7287001.1500000004</v>
      </c>
      <c r="I100" s="8">
        <v>735598.85</v>
      </c>
      <c r="J100" s="8">
        <v>0</v>
      </c>
      <c r="K100" s="8">
        <f t="shared" si="12"/>
        <v>1055600</v>
      </c>
      <c r="L100" s="8">
        <f t="shared" si="13"/>
        <v>8242000</v>
      </c>
      <c r="M100" s="8">
        <f t="shared" si="14"/>
        <v>88.372144257672218</v>
      </c>
      <c r="N100" s="8">
        <f t="shared" si="15"/>
        <v>8977598.8499999996</v>
      </c>
      <c r="O100" s="8">
        <f t="shared" si="16"/>
        <v>1791198.8499999996</v>
      </c>
      <c r="P100" s="8">
        <f t="shared" si="17"/>
        <v>80.269229032187013</v>
      </c>
    </row>
    <row r="101" spans="1:16">
      <c r="A101" s="9" t="s">
        <v>37</v>
      </c>
      <c r="B101" s="10" t="s">
        <v>38</v>
      </c>
      <c r="C101" s="11">
        <v>10766200</v>
      </c>
      <c r="D101" s="11">
        <v>11175000</v>
      </c>
      <c r="E101" s="11">
        <v>6008800</v>
      </c>
      <c r="F101" s="11">
        <v>5600000</v>
      </c>
      <c r="G101" s="11">
        <v>0</v>
      </c>
      <c r="H101" s="11">
        <v>5204643.8</v>
      </c>
      <c r="I101" s="11">
        <v>395356.2</v>
      </c>
      <c r="J101" s="11">
        <v>0</v>
      </c>
      <c r="K101" s="11">
        <f t="shared" si="12"/>
        <v>408800</v>
      </c>
      <c r="L101" s="11">
        <f t="shared" si="13"/>
        <v>5575000</v>
      </c>
      <c r="M101" s="11">
        <f t="shared" si="14"/>
        <v>93.196644920782859</v>
      </c>
      <c r="N101" s="11">
        <f t="shared" si="15"/>
        <v>5970356.2000000002</v>
      </c>
      <c r="O101" s="11">
        <f t="shared" si="16"/>
        <v>804156.20000000019</v>
      </c>
      <c r="P101" s="11">
        <f t="shared" si="17"/>
        <v>86.617025029956068</v>
      </c>
    </row>
    <row r="102" spans="1:16">
      <c r="A102" s="9" t="s">
        <v>39</v>
      </c>
      <c r="B102" s="10" t="s">
        <v>40</v>
      </c>
      <c r="C102" s="11">
        <v>2368600</v>
      </c>
      <c r="D102" s="11">
        <v>2458600</v>
      </c>
      <c r="E102" s="11">
        <v>1322000</v>
      </c>
      <c r="F102" s="11">
        <v>1232000</v>
      </c>
      <c r="G102" s="11">
        <v>0</v>
      </c>
      <c r="H102" s="11">
        <v>1176221.46</v>
      </c>
      <c r="I102" s="11">
        <v>55778.54</v>
      </c>
      <c r="J102" s="11">
        <v>0</v>
      </c>
      <c r="K102" s="11">
        <f t="shared" ref="K102:K133" si="18">E102-F102</f>
        <v>90000</v>
      </c>
      <c r="L102" s="11">
        <f t="shared" ref="L102:L133" si="19">D102-F102</f>
        <v>1226600</v>
      </c>
      <c r="M102" s="11">
        <f t="shared" ref="M102:M133" si="20">IF(E102=0,0,(F102/E102)*100)</f>
        <v>93.19213313161876</v>
      </c>
      <c r="N102" s="11">
        <f t="shared" ref="N102:N133" si="21">D102-H102</f>
        <v>1282378.54</v>
      </c>
      <c r="O102" s="11">
        <f t="shared" ref="O102:O133" si="22">E102-H102</f>
        <v>145778.54000000004</v>
      </c>
      <c r="P102" s="11">
        <f t="shared" ref="P102:P133" si="23">IF(E102=0,0,(H102/E102)*100)</f>
        <v>88.972878971255682</v>
      </c>
    </row>
    <row r="103" spans="1:16">
      <c r="A103" s="9" t="s">
        <v>41</v>
      </c>
      <c r="B103" s="10" t="s">
        <v>42</v>
      </c>
      <c r="C103" s="11">
        <v>730000</v>
      </c>
      <c r="D103" s="11">
        <v>710000</v>
      </c>
      <c r="E103" s="11">
        <v>450000</v>
      </c>
      <c r="F103" s="11">
        <v>320000</v>
      </c>
      <c r="G103" s="11">
        <v>0</v>
      </c>
      <c r="H103" s="11">
        <v>267459.28999999998</v>
      </c>
      <c r="I103" s="11">
        <v>52540.71</v>
      </c>
      <c r="J103" s="11">
        <v>0</v>
      </c>
      <c r="K103" s="11">
        <f t="shared" si="18"/>
        <v>130000</v>
      </c>
      <c r="L103" s="11">
        <f t="shared" si="19"/>
        <v>390000</v>
      </c>
      <c r="M103" s="11">
        <f t="shared" si="20"/>
        <v>71.111111111111114</v>
      </c>
      <c r="N103" s="11">
        <f t="shared" si="21"/>
        <v>442540.71</v>
      </c>
      <c r="O103" s="11">
        <f t="shared" si="22"/>
        <v>182540.71000000002</v>
      </c>
      <c r="P103" s="11">
        <f t="shared" si="23"/>
        <v>59.43539777777778</v>
      </c>
    </row>
    <row r="104" spans="1:16">
      <c r="A104" s="9" t="s">
        <v>47</v>
      </c>
      <c r="B104" s="10" t="s">
        <v>48</v>
      </c>
      <c r="C104" s="11">
        <v>820000</v>
      </c>
      <c r="D104" s="11">
        <v>820000</v>
      </c>
      <c r="E104" s="11">
        <v>600000</v>
      </c>
      <c r="F104" s="11">
        <v>250000</v>
      </c>
      <c r="G104" s="11">
        <v>0</v>
      </c>
      <c r="H104" s="11">
        <v>179984.91</v>
      </c>
      <c r="I104" s="11">
        <v>70015.09</v>
      </c>
      <c r="J104" s="11">
        <v>0</v>
      </c>
      <c r="K104" s="11">
        <f t="shared" si="18"/>
        <v>350000</v>
      </c>
      <c r="L104" s="11">
        <f t="shared" si="19"/>
        <v>570000</v>
      </c>
      <c r="M104" s="11">
        <f t="shared" si="20"/>
        <v>41.666666666666671</v>
      </c>
      <c r="N104" s="11">
        <f t="shared" si="21"/>
        <v>640015.09</v>
      </c>
      <c r="O104" s="11">
        <f t="shared" si="22"/>
        <v>420015.08999999997</v>
      </c>
      <c r="P104" s="11">
        <f t="shared" si="23"/>
        <v>29.997485000000001</v>
      </c>
    </row>
    <row r="105" spans="1:16">
      <c r="A105" s="9" t="s">
        <v>49</v>
      </c>
      <c r="B105" s="10" t="s">
        <v>50</v>
      </c>
      <c r="C105" s="11">
        <v>50000</v>
      </c>
      <c r="D105" s="11">
        <v>50000</v>
      </c>
      <c r="E105" s="11">
        <v>40000</v>
      </c>
      <c r="F105" s="11">
        <v>20000</v>
      </c>
      <c r="G105" s="11">
        <v>0</v>
      </c>
      <c r="H105" s="11">
        <v>3852.63</v>
      </c>
      <c r="I105" s="11">
        <v>16147.37</v>
      </c>
      <c r="J105" s="11">
        <v>0</v>
      </c>
      <c r="K105" s="11">
        <f t="shared" si="18"/>
        <v>20000</v>
      </c>
      <c r="L105" s="11">
        <f t="shared" si="19"/>
        <v>30000</v>
      </c>
      <c r="M105" s="11">
        <f t="shared" si="20"/>
        <v>50</v>
      </c>
      <c r="N105" s="11">
        <f t="shared" si="21"/>
        <v>46147.37</v>
      </c>
      <c r="O105" s="11">
        <f t="shared" si="22"/>
        <v>36147.370000000003</v>
      </c>
      <c r="P105" s="11">
        <f t="shared" si="23"/>
        <v>9.6315749999999998</v>
      </c>
    </row>
    <row r="106" spans="1:16">
      <c r="A106" s="9" t="s">
        <v>51</v>
      </c>
      <c r="B106" s="10" t="s">
        <v>52</v>
      </c>
      <c r="C106" s="11">
        <v>20000</v>
      </c>
      <c r="D106" s="11">
        <v>20000</v>
      </c>
      <c r="E106" s="11">
        <v>10400</v>
      </c>
      <c r="F106" s="11">
        <v>3600</v>
      </c>
      <c r="G106" s="11">
        <v>0</v>
      </c>
      <c r="H106" s="11">
        <v>2717.86</v>
      </c>
      <c r="I106" s="11">
        <v>882.14</v>
      </c>
      <c r="J106" s="11">
        <v>0</v>
      </c>
      <c r="K106" s="11">
        <f t="shared" si="18"/>
        <v>6800</v>
      </c>
      <c r="L106" s="11">
        <f t="shared" si="19"/>
        <v>16400</v>
      </c>
      <c r="M106" s="11">
        <f t="shared" si="20"/>
        <v>34.615384615384613</v>
      </c>
      <c r="N106" s="11">
        <f t="shared" si="21"/>
        <v>17282.14</v>
      </c>
      <c r="O106" s="11">
        <f t="shared" si="22"/>
        <v>7682.1399999999994</v>
      </c>
      <c r="P106" s="11">
        <f t="shared" si="23"/>
        <v>26.13326923076923</v>
      </c>
    </row>
    <row r="107" spans="1:16">
      <c r="A107" s="9" t="s">
        <v>53</v>
      </c>
      <c r="B107" s="10" t="s">
        <v>54</v>
      </c>
      <c r="C107" s="11">
        <v>250000</v>
      </c>
      <c r="D107" s="11">
        <v>250000</v>
      </c>
      <c r="E107" s="11">
        <v>157000</v>
      </c>
      <c r="F107" s="11">
        <v>157000</v>
      </c>
      <c r="G107" s="11">
        <v>0</v>
      </c>
      <c r="H107" s="11">
        <v>106145.91</v>
      </c>
      <c r="I107" s="11">
        <v>50854.09</v>
      </c>
      <c r="J107" s="11">
        <v>0</v>
      </c>
      <c r="K107" s="11">
        <f t="shared" si="18"/>
        <v>0</v>
      </c>
      <c r="L107" s="11">
        <f t="shared" si="19"/>
        <v>93000</v>
      </c>
      <c r="M107" s="11">
        <f t="shared" si="20"/>
        <v>100</v>
      </c>
      <c r="N107" s="11">
        <f t="shared" si="21"/>
        <v>143854.09</v>
      </c>
      <c r="O107" s="11">
        <f t="shared" si="22"/>
        <v>50854.09</v>
      </c>
      <c r="P107" s="11">
        <f t="shared" si="23"/>
        <v>67.608859872611475</v>
      </c>
    </row>
    <row r="108" spans="1:16">
      <c r="A108" s="9" t="s">
        <v>55</v>
      </c>
      <c r="B108" s="10" t="s">
        <v>56</v>
      </c>
      <c r="C108" s="11">
        <v>610000</v>
      </c>
      <c r="D108" s="11">
        <v>610000</v>
      </c>
      <c r="E108" s="11">
        <v>360000</v>
      </c>
      <c r="F108" s="11">
        <v>360000</v>
      </c>
      <c r="G108" s="11">
        <v>0</v>
      </c>
      <c r="H108" s="11">
        <v>296606.74</v>
      </c>
      <c r="I108" s="11">
        <v>63393.26</v>
      </c>
      <c r="J108" s="11">
        <v>0</v>
      </c>
      <c r="K108" s="11">
        <f t="shared" si="18"/>
        <v>0</v>
      </c>
      <c r="L108" s="11">
        <f t="shared" si="19"/>
        <v>250000</v>
      </c>
      <c r="M108" s="11">
        <f t="shared" si="20"/>
        <v>100</v>
      </c>
      <c r="N108" s="11">
        <f t="shared" si="21"/>
        <v>313393.26</v>
      </c>
      <c r="O108" s="11">
        <f t="shared" si="22"/>
        <v>63393.260000000009</v>
      </c>
      <c r="P108" s="11">
        <f t="shared" si="23"/>
        <v>82.390761111111104</v>
      </c>
    </row>
    <row r="109" spans="1:16" ht="25.5">
      <c r="A109" s="9" t="s">
        <v>57</v>
      </c>
      <c r="B109" s="10" t="s">
        <v>58</v>
      </c>
      <c r="C109" s="11">
        <v>10000</v>
      </c>
      <c r="D109" s="11">
        <v>30000</v>
      </c>
      <c r="E109" s="11">
        <v>30000</v>
      </c>
      <c r="F109" s="11">
        <v>30000</v>
      </c>
      <c r="G109" s="11">
        <v>0</v>
      </c>
      <c r="H109" s="11">
        <v>19950</v>
      </c>
      <c r="I109" s="11">
        <v>10050</v>
      </c>
      <c r="J109" s="11">
        <v>0</v>
      </c>
      <c r="K109" s="11">
        <f t="shared" si="18"/>
        <v>0</v>
      </c>
      <c r="L109" s="11">
        <f t="shared" si="19"/>
        <v>0</v>
      </c>
      <c r="M109" s="11">
        <f t="shared" si="20"/>
        <v>100</v>
      </c>
      <c r="N109" s="11">
        <f t="shared" si="21"/>
        <v>10050</v>
      </c>
      <c r="O109" s="11">
        <f t="shared" si="22"/>
        <v>10050</v>
      </c>
      <c r="P109" s="11">
        <f t="shared" si="23"/>
        <v>66.5</v>
      </c>
    </row>
    <row r="110" spans="1:16">
      <c r="A110" s="9" t="s">
        <v>82</v>
      </c>
      <c r="B110" s="10" t="s">
        <v>83</v>
      </c>
      <c r="C110" s="11">
        <v>10000</v>
      </c>
      <c r="D110" s="11">
        <v>10000</v>
      </c>
      <c r="E110" s="11">
        <v>10000</v>
      </c>
      <c r="F110" s="11">
        <v>10000</v>
      </c>
      <c r="G110" s="11">
        <v>0</v>
      </c>
      <c r="H110" s="11">
        <v>5000</v>
      </c>
      <c r="I110" s="11">
        <v>5000</v>
      </c>
      <c r="J110" s="11">
        <v>0</v>
      </c>
      <c r="K110" s="11">
        <f t="shared" si="18"/>
        <v>0</v>
      </c>
      <c r="L110" s="11">
        <f t="shared" si="19"/>
        <v>0</v>
      </c>
      <c r="M110" s="11">
        <f t="shared" si="20"/>
        <v>100</v>
      </c>
      <c r="N110" s="11">
        <f t="shared" si="21"/>
        <v>5000</v>
      </c>
      <c r="O110" s="11">
        <f t="shared" si="22"/>
        <v>5000</v>
      </c>
      <c r="P110" s="11">
        <f t="shared" si="23"/>
        <v>50</v>
      </c>
    </row>
    <row r="111" spans="1:16">
      <c r="A111" s="9" t="s">
        <v>84</v>
      </c>
      <c r="B111" s="10" t="s">
        <v>85</v>
      </c>
      <c r="C111" s="11">
        <v>131000</v>
      </c>
      <c r="D111" s="11">
        <v>131000</v>
      </c>
      <c r="E111" s="11">
        <v>90000</v>
      </c>
      <c r="F111" s="11">
        <v>40000</v>
      </c>
      <c r="G111" s="11">
        <v>0</v>
      </c>
      <c r="H111" s="11">
        <v>24418.55</v>
      </c>
      <c r="I111" s="11">
        <v>15581.45</v>
      </c>
      <c r="J111" s="11">
        <v>0</v>
      </c>
      <c r="K111" s="11">
        <f t="shared" si="18"/>
        <v>50000</v>
      </c>
      <c r="L111" s="11">
        <f t="shared" si="19"/>
        <v>91000</v>
      </c>
      <c r="M111" s="11">
        <f t="shared" si="20"/>
        <v>44.444444444444443</v>
      </c>
      <c r="N111" s="11">
        <f t="shared" si="21"/>
        <v>106581.45</v>
      </c>
      <c r="O111" s="11">
        <f t="shared" si="22"/>
        <v>65581.45</v>
      </c>
      <c r="P111" s="11">
        <f t="shared" si="23"/>
        <v>27.131722222222223</v>
      </c>
    </row>
    <row r="112" spans="1:16">
      <c r="A112" s="6" t="s">
        <v>86</v>
      </c>
      <c r="B112" s="7" t="s">
        <v>87</v>
      </c>
      <c r="C112" s="8">
        <v>3725700</v>
      </c>
      <c r="D112" s="8">
        <v>1604200</v>
      </c>
      <c r="E112" s="8">
        <v>1554320</v>
      </c>
      <c r="F112" s="8">
        <v>720000</v>
      </c>
      <c r="G112" s="8">
        <v>0</v>
      </c>
      <c r="H112" s="8">
        <v>204920.74</v>
      </c>
      <c r="I112" s="8">
        <v>515079.26</v>
      </c>
      <c r="J112" s="8">
        <v>0</v>
      </c>
      <c r="K112" s="8">
        <f t="shared" si="18"/>
        <v>834320</v>
      </c>
      <c r="L112" s="8">
        <f t="shared" si="19"/>
        <v>884200</v>
      </c>
      <c r="M112" s="8">
        <f t="shared" si="20"/>
        <v>46.322507591744298</v>
      </c>
      <c r="N112" s="8">
        <f t="shared" si="21"/>
        <v>1399279.26</v>
      </c>
      <c r="O112" s="8">
        <f t="shared" si="22"/>
        <v>1349399.26</v>
      </c>
      <c r="P112" s="8">
        <f t="shared" si="23"/>
        <v>13.183947964383139</v>
      </c>
    </row>
    <row r="113" spans="1:16">
      <c r="A113" s="9" t="s">
        <v>41</v>
      </c>
      <c r="B113" s="10" t="s">
        <v>42</v>
      </c>
      <c r="C113" s="11">
        <v>1100000</v>
      </c>
      <c r="D113" s="11">
        <v>877300</v>
      </c>
      <c r="E113" s="11">
        <v>877300</v>
      </c>
      <c r="F113" s="11">
        <v>300000</v>
      </c>
      <c r="G113" s="11">
        <v>0</v>
      </c>
      <c r="H113" s="11">
        <v>141687</v>
      </c>
      <c r="I113" s="11">
        <v>158313</v>
      </c>
      <c r="J113" s="11">
        <v>0</v>
      </c>
      <c r="K113" s="11">
        <f t="shared" si="18"/>
        <v>577300</v>
      </c>
      <c r="L113" s="11">
        <f t="shared" si="19"/>
        <v>577300</v>
      </c>
      <c r="M113" s="11">
        <f t="shared" si="20"/>
        <v>34.195828108970701</v>
      </c>
      <c r="N113" s="11">
        <f t="shared" si="21"/>
        <v>735613</v>
      </c>
      <c r="O113" s="11">
        <f t="shared" si="22"/>
        <v>735613</v>
      </c>
      <c r="P113" s="11">
        <f t="shared" si="23"/>
        <v>16.150347657585776</v>
      </c>
    </row>
    <row r="114" spans="1:16">
      <c r="A114" s="9" t="s">
        <v>47</v>
      </c>
      <c r="B114" s="10" t="s">
        <v>48</v>
      </c>
      <c r="C114" s="11">
        <v>875700</v>
      </c>
      <c r="D114" s="11">
        <v>376900</v>
      </c>
      <c r="E114" s="11">
        <v>327020</v>
      </c>
      <c r="F114" s="11">
        <v>220000</v>
      </c>
      <c r="G114" s="11">
        <v>0</v>
      </c>
      <c r="H114" s="11">
        <v>63233.74</v>
      </c>
      <c r="I114" s="11">
        <v>156766.26</v>
      </c>
      <c r="J114" s="11">
        <v>0</v>
      </c>
      <c r="K114" s="11">
        <f t="shared" si="18"/>
        <v>107020</v>
      </c>
      <c r="L114" s="11">
        <f t="shared" si="19"/>
        <v>156900</v>
      </c>
      <c r="M114" s="11">
        <f t="shared" si="20"/>
        <v>67.27417283346584</v>
      </c>
      <c r="N114" s="11">
        <f t="shared" si="21"/>
        <v>313666.26</v>
      </c>
      <c r="O114" s="11">
        <f t="shared" si="22"/>
        <v>263786.26</v>
      </c>
      <c r="P114" s="11">
        <f t="shared" si="23"/>
        <v>19.336352516665649</v>
      </c>
    </row>
    <row r="115" spans="1:16" ht="25.5">
      <c r="A115" s="9" t="s">
        <v>57</v>
      </c>
      <c r="B115" s="10" t="s">
        <v>58</v>
      </c>
      <c r="C115" s="11">
        <v>1750000</v>
      </c>
      <c r="D115" s="11">
        <v>350000</v>
      </c>
      <c r="E115" s="11">
        <v>350000</v>
      </c>
      <c r="F115" s="11">
        <v>200000</v>
      </c>
      <c r="G115" s="11">
        <v>0</v>
      </c>
      <c r="H115" s="11">
        <v>0</v>
      </c>
      <c r="I115" s="11">
        <v>200000</v>
      </c>
      <c r="J115" s="11">
        <v>0</v>
      </c>
      <c r="K115" s="11">
        <f t="shared" si="18"/>
        <v>150000</v>
      </c>
      <c r="L115" s="11">
        <f t="shared" si="19"/>
        <v>150000</v>
      </c>
      <c r="M115" s="11">
        <f t="shared" si="20"/>
        <v>57.142857142857139</v>
      </c>
      <c r="N115" s="11">
        <f t="shared" si="21"/>
        <v>350000</v>
      </c>
      <c r="O115" s="11">
        <f t="shared" si="22"/>
        <v>350000</v>
      </c>
      <c r="P115" s="11">
        <f t="shared" si="23"/>
        <v>0</v>
      </c>
    </row>
    <row r="116" spans="1:16">
      <c r="A116" s="6" t="s">
        <v>35</v>
      </c>
      <c r="B116" s="7" t="s">
        <v>36</v>
      </c>
      <c r="C116" s="8">
        <v>0</v>
      </c>
      <c r="D116" s="8">
        <v>0</v>
      </c>
      <c r="E116" s="8">
        <v>0</v>
      </c>
      <c r="F116" s="8">
        <v>0</v>
      </c>
      <c r="G116" s="8">
        <v>20000</v>
      </c>
      <c r="H116" s="8">
        <v>0</v>
      </c>
      <c r="I116" s="8">
        <v>0</v>
      </c>
      <c r="J116" s="8">
        <v>0</v>
      </c>
      <c r="K116" s="8">
        <f t="shared" si="18"/>
        <v>0</v>
      </c>
      <c r="L116" s="8">
        <f t="shared" si="19"/>
        <v>0</v>
      </c>
      <c r="M116" s="8">
        <f t="shared" si="20"/>
        <v>0</v>
      </c>
      <c r="N116" s="8">
        <f t="shared" si="21"/>
        <v>0</v>
      </c>
      <c r="O116" s="8">
        <f t="shared" si="22"/>
        <v>0</v>
      </c>
      <c r="P116" s="8">
        <f t="shared" si="23"/>
        <v>0</v>
      </c>
    </row>
    <row r="117" spans="1:16">
      <c r="A117" s="9" t="s">
        <v>47</v>
      </c>
      <c r="B117" s="10" t="s">
        <v>48</v>
      </c>
      <c r="C117" s="11">
        <v>0</v>
      </c>
      <c r="D117" s="11">
        <v>0</v>
      </c>
      <c r="E117" s="11">
        <v>0</v>
      </c>
      <c r="F117" s="11">
        <v>0</v>
      </c>
      <c r="G117" s="11">
        <v>20000</v>
      </c>
      <c r="H117" s="11">
        <v>0</v>
      </c>
      <c r="I117" s="11">
        <v>0</v>
      </c>
      <c r="J117" s="11">
        <v>0</v>
      </c>
      <c r="K117" s="11">
        <f t="shared" si="18"/>
        <v>0</v>
      </c>
      <c r="L117" s="11">
        <f t="shared" si="19"/>
        <v>0</v>
      </c>
      <c r="M117" s="11">
        <f t="shared" si="20"/>
        <v>0</v>
      </c>
      <c r="N117" s="11">
        <f t="shared" si="21"/>
        <v>0</v>
      </c>
      <c r="O117" s="11">
        <f t="shared" si="22"/>
        <v>0</v>
      </c>
      <c r="P117" s="11">
        <f t="shared" si="23"/>
        <v>0</v>
      </c>
    </row>
    <row r="118" spans="1:16">
      <c r="A118" s="6" t="s">
        <v>88</v>
      </c>
      <c r="B118" s="7" t="s">
        <v>89</v>
      </c>
      <c r="C118" s="8">
        <v>110000</v>
      </c>
      <c r="D118" s="8">
        <v>166000</v>
      </c>
      <c r="E118" s="8">
        <v>166000</v>
      </c>
      <c r="F118" s="8">
        <v>95990</v>
      </c>
      <c r="G118" s="8">
        <v>0</v>
      </c>
      <c r="H118" s="8">
        <v>14000</v>
      </c>
      <c r="I118" s="8">
        <v>81990</v>
      </c>
      <c r="J118" s="8">
        <v>0</v>
      </c>
      <c r="K118" s="8">
        <f t="shared" si="18"/>
        <v>70010</v>
      </c>
      <c r="L118" s="8">
        <f t="shared" si="19"/>
        <v>70010</v>
      </c>
      <c r="M118" s="8">
        <f t="shared" si="20"/>
        <v>57.825301204819283</v>
      </c>
      <c r="N118" s="8">
        <f t="shared" si="21"/>
        <v>152000</v>
      </c>
      <c r="O118" s="8">
        <f t="shared" si="22"/>
        <v>152000</v>
      </c>
      <c r="P118" s="8">
        <f t="shared" si="23"/>
        <v>8.4337349397590362</v>
      </c>
    </row>
    <row r="119" spans="1:16">
      <c r="A119" s="9" t="s">
        <v>41</v>
      </c>
      <c r="B119" s="10" t="s">
        <v>42</v>
      </c>
      <c r="C119" s="11">
        <v>64000</v>
      </c>
      <c r="D119" s="11">
        <v>120000</v>
      </c>
      <c r="E119" s="11">
        <v>120000</v>
      </c>
      <c r="F119" s="11">
        <v>50000</v>
      </c>
      <c r="G119" s="11">
        <v>0</v>
      </c>
      <c r="H119" s="11">
        <v>14000</v>
      </c>
      <c r="I119" s="11">
        <v>36000</v>
      </c>
      <c r="J119" s="11">
        <v>0</v>
      </c>
      <c r="K119" s="11">
        <f t="shared" si="18"/>
        <v>70000</v>
      </c>
      <c r="L119" s="11">
        <f t="shared" si="19"/>
        <v>70000</v>
      </c>
      <c r="M119" s="11">
        <f t="shared" si="20"/>
        <v>41.666666666666671</v>
      </c>
      <c r="N119" s="11">
        <f t="shared" si="21"/>
        <v>106000</v>
      </c>
      <c r="O119" s="11">
        <f t="shared" si="22"/>
        <v>106000</v>
      </c>
      <c r="P119" s="11">
        <f t="shared" si="23"/>
        <v>11.666666666666666</v>
      </c>
    </row>
    <row r="120" spans="1:16" ht="25.5">
      <c r="A120" s="9" t="s">
        <v>57</v>
      </c>
      <c r="B120" s="10" t="s">
        <v>58</v>
      </c>
      <c r="C120" s="11">
        <v>46000</v>
      </c>
      <c r="D120" s="11">
        <v>46000</v>
      </c>
      <c r="E120" s="11">
        <v>46000</v>
      </c>
      <c r="F120" s="11">
        <v>45990</v>
      </c>
      <c r="G120" s="11">
        <v>0</v>
      </c>
      <c r="H120" s="11">
        <v>0</v>
      </c>
      <c r="I120" s="11">
        <v>45990</v>
      </c>
      <c r="J120" s="11">
        <v>0</v>
      </c>
      <c r="K120" s="11">
        <f t="shared" si="18"/>
        <v>10</v>
      </c>
      <c r="L120" s="11">
        <f t="shared" si="19"/>
        <v>10</v>
      </c>
      <c r="M120" s="11">
        <f t="shared" si="20"/>
        <v>99.978260869565219</v>
      </c>
      <c r="N120" s="11">
        <f t="shared" si="21"/>
        <v>46000</v>
      </c>
      <c r="O120" s="11">
        <f t="shared" si="22"/>
        <v>46000</v>
      </c>
      <c r="P120" s="11">
        <f t="shared" si="23"/>
        <v>0</v>
      </c>
    </row>
    <row r="121" spans="1:16" ht="51">
      <c r="A121" s="6" t="s">
        <v>90</v>
      </c>
      <c r="B121" s="7" t="s">
        <v>91</v>
      </c>
      <c r="C121" s="8">
        <v>280000</v>
      </c>
      <c r="D121" s="8">
        <v>480000</v>
      </c>
      <c r="E121" s="8">
        <v>480000</v>
      </c>
      <c r="F121" s="8">
        <v>45990</v>
      </c>
      <c r="G121" s="8">
        <v>0</v>
      </c>
      <c r="H121" s="8">
        <v>0</v>
      </c>
      <c r="I121" s="8">
        <v>45990</v>
      </c>
      <c r="J121" s="8">
        <v>0</v>
      </c>
      <c r="K121" s="8">
        <f t="shared" si="18"/>
        <v>434010</v>
      </c>
      <c r="L121" s="8">
        <f t="shared" si="19"/>
        <v>434010</v>
      </c>
      <c r="M121" s="8">
        <f t="shared" si="20"/>
        <v>9.5812499999999989</v>
      </c>
      <c r="N121" s="8">
        <f t="shared" si="21"/>
        <v>480000</v>
      </c>
      <c r="O121" s="8">
        <f t="shared" si="22"/>
        <v>480000</v>
      </c>
      <c r="P121" s="8">
        <f t="shared" si="23"/>
        <v>0</v>
      </c>
    </row>
    <row r="122" spans="1:16" ht="25.5">
      <c r="A122" s="9" t="s">
        <v>57</v>
      </c>
      <c r="B122" s="10" t="s">
        <v>58</v>
      </c>
      <c r="C122" s="11">
        <v>280000</v>
      </c>
      <c r="D122" s="11">
        <v>480000</v>
      </c>
      <c r="E122" s="11">
        <v>480000</v>
      </c>
      <c r="F122" s="11">
        <v>45990</v>
      </c>
      <c r="G122" s="11">
        <v>0</v>
      </c>
      <c r="H122" s="11">
        <v>0</v>
      </c>
      <c r="I122" s="11">
        <v>45990</v>
      </c>
      <c r="J122" s="11">
        <v>0</v>
      </c>
      <c r="K122" s="11">
        <f t="shared" si="18"/>
        <v>434010</v>
      </c>
      <c r="L122" s="11">
        <f t="shared" si="19"/>
        <v>434010</v>
      </c>
      <c r="M122" s="11">
        <f t="shared" si="20"/>
        <v>9.5812499999999989</v>
      </c>
      <c r="N122" s="11">
        <f t="shared" si="21"/>
        <v>480000</v>
      </c>
      <c r="O122" s="11">
        <f t="shared" si="22"/>
        <v>480000</v>
      </c>
      <c r="P122" s="11">
        <f t="shared" si="23"/>
        <v>0</v>
      </c>
    </row>
    <row r="123" spans="1:16" ht="25.5">
      <c r="A123" s="6" t="s">
        <v>92</v>
      </c>
      <c r="B123" s="7" t="s">
        <v>93</v>
      </c>
      <c r="C123" s="8">
        <v>3565760</v>
      </c>
      <c r="D123" s="8">
        <v>3654000</v>
      </c>
      <c r="E123" s="8">
        <v>2210000</v>
      </c>
      <c r="F123" s="8">
        <v>1260000</v>
      </c>
      <c r="G123" s="8">
        <v>0</v>
      </c>
      <c r="H123" s="8">
        <v>1110750</v>
      </c>
      <c r="I123" s="8">
        <v>149250</v>
      </c>
      <c r="J123" s="8">
        <v>0</v>
      </c>
      <c r="K123" s="8">
        <f t="shared" si="18"/>
        <v>950000</v>
      </c>
      <c r="L123" s="8">
        <f t="shared" si="19"/>
        <v>2394000</v>
      </c>
      <c r="M123" s="8">
        <f t="shared" si="20"/>
        <v>57.013574660633481</v>
      </c>
      <c r="N123" s="8">
        <f t="shared" si="21"/>
        <v>2543250</v>
      </c>
      <c r="O123" s="8">
        <f t="shared" si="22"/>
        <v>1099250</v>
      </c>
      <c r="P123" s="8">
        <f t="shared" si="23"/>
        <v>50.26018099547511</v>
      </c>
    </row>
    <row r="124" spans="1:16">
      <c r="A124" s="9" t="s">
        <v>41</v>
      </c>
      <c r="B124" s="10" t="s">
        <v>42</v>
      </c>
      <c r="C124" s="11">
        <v>120000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f t="shared" si="18"/>
        <v>0</v>
      </c>
      <c r="L124" s="11">
        <f t="shared" si="19"/>
        <v>0</v>
      </c>
      <c r="M124" s="11">
        <f t="shared" si="20"/>
        <v>0</v>
      </c>
      <c r="N124" s="11">
        <f t="shared" si="21"/>
        <v>0</v>
      </c>
      <c r="O124" s="11">
        <f t="shared" si="22"/>
        <v>0</v>
      </c>
      <c r="P124" s="11">
        <f t="shared" si="23"/>
        <v>0</v>
      </c>
    </row>
    <row r="125" spans="1:16">
      <c r="A125" s="9" t="s">
        <v>47</v>
      </c>
      <c r="B125" s="10" t="s">
        <v>48</v>
      </c>
      <c r="C125" s="11">
        <v>45760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f t="shared" si="18"/>
        <v>0</v>
      </c>
      <c r="L125" s="11">
        <f t="shared" si="19"/>
        <v>0</v>
      </c>
      <c r="M125" s="11">
        <f t="shared" si="20"/>
        <v>0</v>
      </c>
      <c r="N125" s="11">
        <f t="shared" si="21"/>
        <v>0</v>
      </c>
      <c r="O125" s="11">
        <f t="shared" si="22"/>
        <v>0</v>
      </c>
      <c r="P125" s="11">
        <f t="shared" si="23"/>
        <v>0</v>
      </c>
    </row>
    <row r="126" spans="1:16">
      <c r="A126" s="9" t="s">
        <v>82</v>
      </c>
      <c r="B126" s="10" t="s">
        <v>83</v>
      </c>
      <c r="C126" s="11">
        <v>3400000</v>
      </c>
      <c r="D126" s="11">
        <v>3654000</v>
      </c>
      <c r="E126" s="11">
        <v>2210000</v>
      </c>
      <c r="F126" s="11">
        <v>1260000</v>
      </c>
      <c r="G126" s="11">
        <v>0</v>
      </c>
      <c r="H126" s="11">
        <v>1110750</v>
      </c>
      <c r="I126" s="11">
        <v>149250</v>
      </c>
      <c r="J126" s="11">
        <v>0</v>
      </c>
      <c r="K126" s="11">
        <f t="shared" si="18"/>
        <v>950000</v>
      </c>
      <c r="L126" s="11">
        <f t="shared" si="19"/>
        <v>2394000</v>
      </c>
      <c r="M126" s="11">
        <f t="shared" si="20"/>
        <v>57.013574660633481</v>
      </c>
      <c r="N126" s="11">
        <f t="shared" si="21"/>
        <v>2543250</v>
      </c>
      <c r="O126" s="11">
        <f t="shared" si="22"/>
        <v>1099250</v>
      </c>
      <c r="P126" s="11">
        <f t="shared" si="23"/>
        <v>50.26018099547511</v>
      </c>
    </row>
    <row r="127" spans="1:16">
      <c r="A127" s="6" t="s">
        <v>94</v>
      </c>
      <c r="B127" s="7" t="s">
        <v>95</v>
      </c>
      <c r="C127" s="8">
        <v>1070000</v>
      </c>
      <c r="D127" s="8">
        <v>1170000</v>
      </c>
      <c r="E127" s="8">
        <v>745000</v>
      </c>
      <c r="F127" s="8">
        <v>435000</v>
      </c>
      <c r="G127" s="8">
        <v>0</v>
      </c>
      <c r="H127" s="8">
        <v>296368</v>
      </c>
      <c r="I127" s="8">
        <v>138632</v>
      </c>
      <c r="J127" s="8">
        <v>0</v>
      </c>
      <c r="K127" s="8">
        <f t="shared" si="18"/>
        <v>310000</v>
      </c>
      <c r="L127" s="8">
        <f t="shared" si="19"/>
        <v>735000</v>
      </c>
      <c r="M127" s="8">
        <f t="shared" si="20"/>
        <v>58.389261744966447</v>
      </c>
      <c r="N127" s="8">
        <f t="shared" si="21"/>
        <v>873632</v>
      </c>
      <c r="O127" s="8">
        <f t="shared" si="22"/>
        <v>448632</v>
      </c>
      <c r="P127" s="8">
        <f t="shared" si="23"/>
        <v>39.780939597315438</v>
      </c>
    </row>
    <row r="128" spans="1:16">
      <c r="A128" s="9" t="s">
        <v>41</v>
      </c>
      <c r="B128" s="10" t="s">
        <v>42</v>
      </c>
      <c r="C128" s="11">
        <v>195000</v>
      </c>
      <c r="D128" s="11">
        <v>195000</v>
      </c>
      <c r="E128" s="11">
        <v>75000</v>
      </c>
      <c r="F128" s="11">
        <v>65000</v>
      </c>
      <c r="G128" s="11">
        <v>0</v>
      </c>
      <c r="H128" s="11">
        <v>22368</v>
      </c>
      <c r="I128" s="11">
        <v>42632</v>
      </c>
      <c r="J128" s="11">
        <v>0</v>
      </c>
      <c r="K128" s="11">
        <f t="shared" si="18"/>
        <v>10000</v>
      </c>
      <c r="L128" s="11">
        <f t="shared" si="19"/>
        <v>130000</v>
      </c>
      <c r="M128" s="11">
        <f t="shared" si="20"/>
        <v>86.666666666666671</v>
      </c>
      <c r="N128" s="11">
        <f t="shared" si="21"/>
        <v>172632</v>
      </c>
      <c r="O128" s="11">
        <f t="shared" si="22"/>
        <v>52632</v>
      </c>
      <c r="P128" s="11">
        <f t="shared" si="23"/>
        <v>29.824000000000002</v>
      </c>
    </row>
    <row r="129" spans="1:16">
      <c r="A129" s="9" t="s">
        <v>47</v>
      </c>
      <c r="B129" s="10" t="s">
        <v>48</v>
      </c>
      <c r="C129" s="11">
        <v>150000</v>
      </c>
      <c r="D129" s="11">
        <v>150000</v>
      </c>
      <c r="E129" s="11">
        <v>150000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f t="shared" si="18"/>
        <v>150000</v>
      </c>
      <c r="L129" s="11">
        <f t="shared" si="19"/>
        <v>150000</v>
      </c>
      <c r="M129" s="11">
        <f t="shared" si="20"/>
        <v>0</v>
      </c>
      <c r="N129" s="11">
        <f t="shared" si="21"/>
        <v>150000</v>
      </c>
      <c r="O129" s="11">
        <f t="shared" si="22"/>
        <v>150000</v>
      </c>
      <c r="P129" s="11">
        <f t="shared" si="23"/>
        <v>0</v>
      </c>
    </row>
    <row r="130" spans="1:16" ht="25.5">
      <c r="A130" s="9" t="s">
        <v>57</v>
      </c>
      <c r="B130" s="10" t="s">
        <v>58</v>
      </c>
      <c r="C130" s="11">
        <v>725000</v>
      </c>
      <c r="D130" s="11">
        <v>825000</v>
      </c>
      <c r="E130" s="11">
        <v>520000</v>
      </c>
      <c r="F130" s="11">
        <v>370000</v>
      </c>
      <c r="G130" s="11">
        <v>0</v>
      </c>
      <c r="H130" s="11">
        <v>274000</v>
      </c>
      <c r="I130" s="11">
        <v>96000</v>
      </c>
      <c r="J130" s="11">
        <v>0</v>
      </c>
      <c r="K130" s="11">
        <f t="shared" si="18"/>
        <v>150000</v>
      </c>
      <c r="L130" s="11">
        <f t="shared" si="19"/>
        <v>455000</v>
      </c>
      <c r="M130" s="11">
        <f t="shared" si="20"/>
        <v>71.15384615384616</v>
      </c>
      <c r="N130" s="11">
        <f t="shared" si="21"/>
        <v>551000</v>
      </c>
      <c r="O130" s="11">
        <f t="shared" si="22"/>
        <v>246000</v>
      </c>
      <c r="P130" s="11">
        <f t="shared" si="23"/>
        <v>52.692307692307693</v>
      </c>
    </row>
    <row r="131" spans="1:16">
      <c r="A131" s="6" t="s">
        <v>63</v>
      </c>
      <c r="B131" s="7" t="s">
        <v>64</v>
      </c>
      <c r="C131" s="8">
        <v>3500000</v>
      </c>
      <c r="D131" s="8">
        <v>3500000</v>
      </c>
      <c r="E131" s="8">
        <v>1750000</v>
      </c>
      <c r="F131" s="8">
        <v>1750000</v>
      </c>
      <c r="G131" s="8">
        <v>0</v>
      </c>
      <c r="H131" s="8">
        <v>1467367.39</v>
      </c>
      <c r="I131" s="8">
        <v>282632.61</v>
      </c>
      <c r="J131" s="8">
        <v>0</v>
      </c>
      <c r="K131" s="8">
        <f t="shared" si="18"/>
        <v>0</v>
      </c>
      <c r="L131" s="8">
        <f t="shared" si="19"/>
        <v>1750000</v>
      </c>
      <c r="M131" s="8">
        <f t="shared" si="20"/>
        <v>100</v>
      </c>
      <c r="N131" s="8">
        <f t="shared" si="21"/>
        <v>2032632.61</v>
      </c>
      <c r="O131" s="8">
        <f t="shared" si="22"/>
        <v>282632.6100000001</v>
      </c>
      <c r="P131" s="8">
        <f t="shared" si="23"/>
        <v>83.849565142857145</v>
      </c>
    </row>
    <row r="132" spans="1:16">
      <c r="A132" s="9" t="s">
        <v>53</v>
      </c>
      <c r="B132" s="10" t="s">
        <v>54</v>
      </c>
      <c r="C132" s="11">
        <v>3500000</v>
      </c>
      <c r="D132" s="11">
        <v>3500000</v>
      </c>
      <c r="E132" s="11">
        <v>1750000</v>
      </c>
      <c r="F132" s="11">
        <v>1750000</v>
      </c>
      <c r="G132" s="11">
        <v>0</v>
      </c>
      <c r="H132" s="11">
        <v>1467367.39</v>
      </c>
      <c r="I132" s="11">
        <v>282632.61</v>
      </c>
      <c r="J132" s="11">
        <v>0</v>
      </c>
      <c r="K132" s="11">
        <f t="shared" si="18"/>
        <v>0</v>
      </c>
      <c r="L132" s="11">
        <f t="shared" si="19"/>
        <v>1750000</v>
      </c>
      <c r="M132" s="11">
        <f t="shared" si="20"/>
        <v>100</v>
      </c>
      <c r="N132" s="11">
        <f t="shared" si="21"/>
        <v>2032632.61</v>
      </c>
      <c r="O132" s="11">
        <f t="shared" si="22"/>
        <v>282632.6100000001</v>
      </c>
      <c r="P132" s="11">
        <f t="shared" si="23"/>
        <v>83.849565142857145</v>
      </c>
    </row>
    <row r="133" spans="1:16">
      <c r="A133" s="6" t="s">
        <v>96</v>
      </c>
      <c r="B133" s="7" t="s">
        <v>97</v>
      </c>
      <c r="C133" s="8">
        <v>350000</v>
      </c>
      <c r="D133" s="8">
        <v>350000</v>
      </c>
      <c r="E133" s="8">
        <v>255000</v>
      </c>
      <c r="F133" s="8">
        <v>50000</v>
      </c>
      <c r="G133" s="8">
        <v>0</v>
      </c>
      <c r="H133" s="8">
        <v>17500</v>
      </c>
      <c r="I133" s="8">
        <v>32500</v>
      </c>
      <c r="J133" s="8">
        <v>0</v>
      </c>
      <c r="K133" s="8">
        <f t="shared" si="18"/>
        <v>205000</v>
      </c>
      <c r="L133" s="8">
        <f t="shared" si="19"/>
        <v>300000</v>
      </c>
      <c r="M133" s="8">
        <f t="shared" si="20"/>
        <v>19.607843137254903</v>
      </c>
      <c r="N133" s="8">
        <f t="shared" si="21"/>
        <v>332500</v>
      </c>
      <c r="O133" s="8">
        <f t="shared" si="22"/>
        <v>237500</v>
      </c>
      <c r="P133" s="8">
        <f t="shared" si="23"/>
        <v>6.8627450980392162</v>
      </c>
    </row>
    <row r="134" spans="1:16">
      <c r="A134" s="9" t="s">
        <v>47</v>
      </c>
      <c r="B134" s="10" t="s">
        <v>48</v>
      </c>
      <c r="C134" s="11">
        <v>350000</v>
      </c>
      <c r="D134" s="11">
        <v>350000</v>
      </c>
      <c r="E134" s="11">
        <v>255000</v>
      </c>
      <c r="F134" s="11">
        <v>50000</v>
      </c>
      <c r="G134" s="11">
        <v>0</v>
      </c>
      <c r="H134" s="11">
        <v>17500</v>
      </c>
      <c r="I134" s="11">
        <v>32500</v>
      </c>
      <c r="J134" s="11">
        <v>0</v>
      </c>
      <c r="K134" s="11">
        <f t="shared" ref="K134:K168" si="24">E134-F134</f>
        <v>205000</v>
      </c>
      <c r="L134" s="11">
        <f t="shared" ref="L134:L168" si="25">D134-F134</f>
        <v>300000</v>
      </c>
      <c r="M134" s="11">
        <f t="shared" ref="M134:M168" si="26">IF(E134=0,0,(F134/E134)*100)</f>
        <v>19.607843137254903</v>
      </c>
      <c r="N134" s="11">
        <f t="shared" ref="N134:N168" si="27">D134-H134</f>
        <v>332500</v>
      </c>
      <c r="O134" s="11">
        <f t="shared" ref="O134:O168" si="28">E134-H134</f>
        <v>237500</v>
      </c>
      <c r="P134" s="11">
        <f t="shared" ref="P134:P168" si="29">IF(E134=0,0,(H134/E134)*100)</f>
        <v>6.8627450980392162</v>
      </c>
    </row>
    <row r="135" spans="1:16" ht="25.5">
      <c r="A135" s="6" t="s">
        <v>98</v>
      </c>
      <c r="B135" s="7" t="s">
        <v>99</v>
      </c>
      <c r="C135" s="8">
        <v>180000</v>
      </c>
      <c r="D135" s="8">
        <v>120080</v>
      </c>
      <c r="E135" s="8">
        <v>120080</v>
      </c>
      <c r="F135" s="8">
        <v>110000</v>
      </c>
      <c r="G135" s="8">
        <v>0</v>
      </c>
      <c r="H135" s="8">
        <v>50666.3</v>
      </c>
      <c r="I135" s="8">
        <v>59333.7</v>
      </c>
      <c r="J135" s="8">
        <v>0</v>
      </c>
      <c r="K135" s="8">
        <f t="shared" si="24"/>
        <v>10080</v>
      </c>
      <c r="L135" s="8">
        <f t="shared" si="25"/>
        <v>10080</v>
      </c>
      <c r="M135" s="8">
        <f t="shared" si="26"/>
        <v>91.605596269153892</v>
      </c>
      <c r="N135" s="8">
        <f t="shared" si="27"/>
        <v>69413.7</v>
      </c>
      <c r="O135" s="8">
        <f t="shared" si="28"/>
        <v>69413.7</v>
      </c>
      <c r="P135" s="8">
        <f t="shared" si="29"/>
        <v>42.193787475016656</v>
      </c>
    </row>
    <row r="136" spans="1:16">
      <c r="A136" s="9" t="s">
        <v>41</v>
      </c>
      <c r="B136" s="10" t="s">
        <v>42</v>
      </c>
      <c r="C136" s="11">
        <v>120000</v>
      </c>
      <c r="D136" s="11">
        <v>60080</v>
      </c>
      <c r="E136" s="11">
        <v>60080</v>
      </c>
      <c r="F136" s="11">
        <v>50000</v>
      </c>
      <c r="G136" s="11">
        <v>0</v>
      </c>
      <c r="H136" s="11">
        <v>0</v>
      </c>
      <c r="I136" s="11">
        <v>50000</v>
      </c>
      <c r="J136" s="11">
        <v>0</v>
      </c>
      <c r="K136" s="11">
        <f t="shared" si="24"/>
        <v>10080</v>
      </c>
      <c r="L136" s="11">
        <f t="shared" si="25"/>
        <v>10080</v>
      </c>
      <c r="M136" s="11">
        <f t="shared" si="26"/>
        <v>83.222370173102533</v>
      </c>
      <c r="N136" s="11">
        <f t="shared" si="27"/>
        <v>60080</v>
      </c>
      <c r="O136" s="11">
        <f t="shared" si="28"/>
        <v>60080</v>
      </c>
      <c r="P136" s="11">
        <f t="shared" si="29"/>
        <v>0</v>
      </c>
    </row>
    <row r="137" spans="1:16">
      <c r="A137" s="9" t="s">
        <v>47</v>
      </c>
      <c r="B137" s="10" t="s">
        <v>48</v>
      </c>
      <c r="C137" s="11">
        <v>60000</v>
      </c>
      <c r="D137" s="11">
        <v>60000</v>
      </c>
      <c r="E137" s="11">
        <v>60000</v>
      </c>
      <c r="F137" s="11">
        <v>60000</v>
      </c>
      <c r="G137" s="11">
        <v>0</v>
      </c>
      <c r="H137" s="11">
        <v>50666.3</v>
      </c>
      <c r="I137" s="11">
        <v>9333.7000000000007</v>
      </c>
      <c r="J137" s="11">
        <v>0</v>
      </c>
      <c r="K137" s="11">
        <f t="shared" si="24"/>
        <v>0</v>
      </c>
      <c r="L137" s="11">
        <f t="shared" si="25"/>
        <v>0</v>
      </c>
      <c r="M137" s="11">
        <f t="shared" si="26"/>
        <v>100</v>
      </c>
      <c r="N137" s="11">
        <f t="shared" si="27"/>
        <v>9333.6999999999971</v>
      </c>
      <c r="O137" s="11">
        <f t="shared" si="28"/>
        <v>9333.6999999999971</v>
      </c>
      <c r="P137" s="11">
        <f t="shared" si="29"/>
        <v>84.443833333333345</v>
      </c>
    </row>
    <row r="138" spans="1:16">
      <c r="A138" s="6" t="s">
        <v>100</v>
      </c>
      <c r="B138" s="7" t="s">
        <v>101</v>
      </c>
      <c r="C138" s="8">
        <v>2174400</v>
      </c>
      <c r="D138" s="8">
        <v>2174400</v>
      </c>
      <c r="E138" s="8">
        <v>1665500</v>
      </c>
      <c r="F138" s="8">
        <v>1595500</v>
      </c>
      <c r="G138" s="8">
        <v>0</v>
      </c>
      <c r="H138" s="8">
        <v>1153591.06</v>
      </c>
      <c r="I138" s="8">
        <v>441908.94</v>
      </c>
      <c r="J138" s="8">
        <v>0</v>
      </c>
      <c r="K138" s="8">
        <f t="shared" si="24"/>
        <v>70000</v>
      </c>
      <c r="L138" s="8">
        <f t="shared" si="25"/>
        <v>578900</v>
      </c>
      <c r="M138" s="8">
        <f t="shared" si="26"/>
        <v>95.797057940558389</v>
      </c>
      <c r="N138" s="8">
        <f t="shared" si="27"/>
        <v>1020808.94</v>
      </c>
      <c r="O138" s="8">
        <f t="shared" si="28"/>
        <v>511908.93999999994</v>
      </c>
      <c r="P138" s="8">
        <f t="shared" si="29"/>
        <v>69.263948363854695</v>
      </c>
    </row>
    <row r="139" spans="1:16" ht="25.5">
      <c r="A139" s="6" t="s">
        <v>102</v>
      </c>
      <c r="B139" s="7" t="s">
        <v>103</v>
      </c>
      <c r="C139" s="8">
        <v>2174400</v>
      </c>
      <c r="D139" s="8">
        <v>2174400</v>
      </c>
      <c r="E139" s="8">
        <v>1665500</v>
      </c>
      <c r="F139" s="8">
        <v>1595500</v>
      </c>
      <c r="G139" s="8">
        <v>0</v>
      </c>
      <c r="H139" s="8">
        <v>1153591.06</v>
      </c>
      <c r="I139" s="8">
        <v>441908.94</v>
      </c>
      <c r="J139" s="8">
        <v>0</v>
      </c>
      <c r="K139" s="8">
        <f t="shared" si="24"/>
        <v>70000</v>
      </c>
      <c r="L139" s="8">
        <f t="shared" si="25"/>
        <v>578900</v>
      </c>
      <c r="M139" s="8">
        <f t="shared" si="26"/>
        <v>95.797057940558389</v>
      </c>
      <c r="N139" s="8">
        <f t="shared" si="27"/>
        <v>1020808.94</v>
      </c>
      <c r="O139" s="8">
        <f t="shared" si="28"/>
        <v>511908.93999999994</v>
      </c>
      <c r="P139" s="8">
        <f t="shared" si="29"/>
        <v>69.263948363854695</v>
      </c>
    </row>
    <row r="140" spans="1:16">
      <c r="A140" s="9" t="s">
        <v>37</v>
      </c>
      <c r="B140" s="10" t="s">
        <v>38</v>
      </c>
      <c r="C140" s="11">
        <v>1322000</v>
      </c>
      <c r="D140" s="11">
        <v>1322000</v>
      </c>
      <c r="E140" s="11">
        <v>938000</v>
      </c>
      <c r="F140" s="11">
        <v>938000</v>
      </c>
      <c r="G140" s="11">
        <v>0</v>
      </c>
      <c r="H140" s="11">
        <v>760316.63</v>
      </c>
      <c r="I140" s="11">
        <v>177683.37</v>
      </c>
      <c r="J140" s="11">
        <v>0</v>
      </c>
      <c r="K140" s="11">
        <f t="shared" si="24"/>
        <v>0</v>
      </c>
      <c r="L140" s="11">
        <f t="shared" si="25"/>
        <v>384000</v>
      </c>
      <c r="M140" s="11">
        <f t="shared" si="26"/>
        <v>100</v>
      </c>
      <c r="N140" s="11">
        <f t="shared" si="27"/>
        <v>561683.37</v>
      </c>
      <c r="O140" s="11">
        <f t="shared" si="28"/>
        <v>177683.37</v>
      </c>
      <c r="P140" s="11">
        <f t="shared" si="29"/>
        <v>81.057210021321964</v>
      </c>
    </row>
    <row r="141" spans="1:16">
      <c r="A141" s="9" t="s">
        <v>39</v>
      </c>
      <c r="B141" s="10" t="s">
        <v>40</v>
      </c>
      <c r="C141" s="11">
        <v>290120</v>
      </c>
      <c r="D141" s="11">
        <v>290120</v>
      </c>
      <c r="E141" s="11">
        <v>206330</v>
      </c>
      <c r="F141" s="11">
        <v>206330</v>
      </c>
      <c r="G141" s="11">
        <v>0</v>
      </c>
      <c r="H141" s="11">
        <v>162425.49</v>
      </c>
      <c r="I141" s="11">
        <v>43904.51</v>
      </c>
      <c r="J141" s="11">
        <v>0</v>
      </c>
      <c r="K141" s="11">
        <f t="shared" si="24"/>
        <v>0</v>
      </c>
      <c r="L141" s="11">
        <f t="shared" si="25"/>
        <v>83790</v>
      </c>
      <c r="M141" s="11">
        <f t="shared" si="26"/>
        <v>100</v>
      </c>
      <c r="N141" s="11">
        <f t="shared" si="27"/>
        <v>127694.51000000001</v>
      </c>
      <c r="O141" s="11">
        <f t="shared" si="28"/>
        <v>43904.510000000009</v>
      </c>
      <c r="P141" s="11">
        <f t="shared" si="29"/>
        <v>78.721218436485245</v>
      </c>
    </row>
    <row r="142" spans="1:16">
      <c r="A142" s="9" t="s">
        <v>41</v>
      </c>
      <c r="B142" s="10" t="s">
        <v>42</v>
      </c>
      <c r="C142" s="11">
        <v>290000</v>
      </c>
      <c r="D142" s="11">
        <v>290000</v>
      </c>
      <c r="E142" s="11">
        <v>290000</v>
      </c>
      <c r="F142" s="11">
        <v>220000</v>
      </c>
      <c r="G142" s="11">
        <v>0</v>
      </c>
      <c r="H142" s="11">
        <v>62209</v>
      </c>
      <c r="I142" s="11">
        <v>157791</v>
      </c>
      <c r="J142" s="11">
        <v>0</v>
      </c>
      <c r="K142" s="11">
        <f t="shared" si="24"/>
        <v>70000</v>
      </c>
      <c r="L142" s="11">
        <f t="shared" si="25"/>
        <v>70000</v>
      </c>
      <c r="M142" s="11">
        <f t="shared" si="26"/>
        <v>75.862068965517238</v>
      </c>
      <c r="N142" s="11">
        <f t="shared" si="27"/>
        <v>227791</v>
      </c>
      <c r="O142" s="11">
        <f t="shared" si="28"/>
        <v>227791</v>
      </c>
      <c r="P142" s="11">
        <f t="shared" si="29"/>
        <v>21.45137931034483</v>
      </c>
    </row>
    <row r="143" spans="1:16">
      <c r="A143" s="9" t="s">
        <v>47</v>
      </c>
      <c r="B143" s="10" t="s">
        <v>48</v>
      </c>
      <c r="C143" s="11">
        <v>20000</v>
      </c>
      <c r="D143" s="11">
        <v>17020</v>
      </c>
      <c r="E143" s="11">
        <v>17020</v>
      </c>
      <c r="F143" s="11">
        <v>17020</v>
      </c>
      <c r="G143" s="11">
        <v>0</v>
      </c>
      <c r="H143" s="11">
        <v>1935.68</v>
      </c>
      <c r="I143" s="11">
        <v>15084.32</v>
      </c>
      <c r="J143" s="11">
        <v>0</v>
      </c>
      <c r="K143" s="11">
        <f t="shared" si="24"/>
        <v>0</v>
      </c>
      <c r="L143" s="11">
        <f t="shared" si="25"/>
        <v>0</v>
      </c>
      <c r="M143" s="11">
        <f t="shared" si="26"/>
        <v>100</v>
      </c>
      <c r="N143" s="11">
        <f t="shared" si="27"/>
        <v>15084.32</v>
      </c>
      <c r="O143" s="11">
        <f t="shared" si="28"/>
        <v>15084.32</v>
      </c>
      <c r="P143" s="11">
        <f t="shared" si="29"/>
        <v>11.372972972972974</v>
      </c>
    </row>
    <row r="144" spans="1:16">
      <c r="A144" s="9" t="s">
        <v>51</v>
      </c>
      <c r="B144" s="10" t="s">
        <v>52</v>
      </c>
      <c r="C144" s="11">
        <v>2280</v>
      </c>
      <c r="D144" s="11">
        <v>2280</v>
      </c>
      <c r="E144" s="11">
        <v>1170</v>
      </c>
      <c r="F144" s="11">
        <v>1170</v>
      </c>
      <c r="G144" s="11">
        <v>0</v>
      </c>
      <c r="H144" s="11">
        <v>804.26</v>
      </c>
      <c r="I144" s="11">
        <v>365.74</v>
      </c>
      <c r="J144" s="11">
        <v>0</v>
      </c>
      <c r="K144" s="11">
        <f t="shared" si="24"/>
        <v>0</v>
      </c>
      <c r="L144" s="11">
        <f t="shared" si="25"/>
        <v>1110</v>
      </c>
      <c r="M144" s="11">
        <f t="shared" si="26"/>
        <v>100</v>
      </c>
      <c r="N144" s="11">
        <f t="shared" si="27"/>
        <v>1475.74</v>
      </c>
      <c r="O144" s="11">
        <f t="shared" si="28"/>
        <v>365.74</v>
      </c>
      <c r="P144" s="11">
        <f t="shared" si="29"/>
        <v>68.740170940170941</v>
      </c>
    </row>
    <row r="145" spans="1:16">
      <c r="A145" s="9" t="s">
        <v>104</v>
      </c>
      <c r="B145" s="10" t="s">
        <v>105</v>
      </c>
      <c r="C145" s="11">
        <v>170000</v>
      </c>
      <c r="D145" s="11">
        <v>170000</v>
      </c>
      <c r="E145" s="11">
        <v>130000</v>
      </c>
      <c r="F145" s="11">
        <v>130000</v>
      </c>
      <c r="G145" s="11">
        <v>0</v>
      </c>
      <c r="H145" s="11">
        <v>97920</v>
      </c>
      <c r="I145" s="11">
        <v>32080</v>
      </c>
      <c r="J145" s="11">
        <v>0</v>
      </c>
      <c r="K145" s="11">
        <f t="shared" si="24"/>
        <v>0</v>
      </c>
      <c r="L145" s="11">
        <f t="shared" si="25"/>
        <v>40000</v>
      </c>
      <c r="M145" s="11">
        <f t="shared" si="26"/>
        <v>100</v>
      </c>
      <c r="N145" s="11">
        <f t="shared" si="27"/>
        <v>72080</v>
      </c>
      <c r="O145" s="11">
        <f t="shared" si="28"/>
        <v>32080</v>
      </c>
      <c r="P145" s="11">
        <f t="shared" si="29"/>
        <v>75.323076923076925</v>
      </c>
    </row>
    <row r="146" spans="1:16" ht="25.5">
      <c r="A146" s="9" t="s">
        <v>57</v>
      </c>
      <c r="B146" s="10" t="s">
        <v>58</v>
      </c>
      <c r="C146" s="11">
        <v>80000</v>
      </c>
      <c r="D146" s="11">
        <v>82980</v>
      </c>
      <c r="E146" s="11">
        <v>82980</v>
      </c>
      <c r="F146" s="11">
        <v>82980</v>
      </c>
      <c r="G146" s="11">
        <v>0</v>
      </c>
      <c r="H146" s="11">
        <v>67980</v>
      </c>
      <c r="I146" s="11">
        <v>15000</v>
      </c>
      <c r="J146" s="11">
        <v>0</v>
      </c>
      <c r="K146" s="11">
        <f t="shared" si="24"/>
        <v>0</v>
      </c>
      <c r="L146" s="11">
        <f t="shared" si="25"/>
        <v>0</v>
      </c>
      <c r="M146" s="11">
        <f t="shared" si="26"/>
        <v>100</v>
      </c>
      <c r="N146" s="11">
        <f t="shared" si="27"/>
        <v>15000</v>
      </c>
      <c r="O146" s="11">
        <f t="shared" si="28"/>
        <v>15000</v>
      </c>
      <c r="P146" s="11">
        <f t="shared" si="29"/>
        <v>81.923355025307302</v>
      </c>
    </row>
    <row r="147" spans="1:16">
      <c r="A147" s="6" t="s">
        <v>106</v>
      </c>
      <c r="B147" s="7" t="s">
        <v>107</v>
      </c>
      <c r="C147" s="8">
        <v>3981900</v>
      </c>
      <c r="D147" s="8">
        <v>4196775</v>
      </c>
      <c r="E147" s="8">
        <v>2975275</v>
      </c>
      <c r="F147" s="8">
        <v>2921960</v>
      </c>
      <c r="G147" s="8">
        <v>0</v>
      </c>
      <c r="H147" s="8">
        <v>2396966.33</v>
      </c>
      <c r="I147" s="8">
        <v>524993.67000000004</v>
      </c>
      <c r="J147" s="8">
        <v>0</v>
      </c>
      <c r="K147" s="8">
        <f t="shared" si="24"/>
        <v>53315</v>
      </c>
      <c r="L147" s="8">
        <f t="shared" si="25"/>
        <v>1274815</v>
      </c>
      <c r="M147" s="8">
        <f t="shared" si="26"/>
        <v>98.208064800732714</v>
      </c>
      <c r="N147" s="8">
        <f t="shared" si="27"/>
        <v>1799808.67</v>
      </c>
      <c r="O147" s="8">
        <f t="shared" si="28"/>
        <v>578308.66999999993</v>
      </c>
      <c r="P147" s="8">
        <f t="shared" si="29"/>
        <v>80.562849820604825</v>
      </c>
    </row>
    <row r="148" spans="1:16">
      <c r="A148" s="6" t="s">
        <v>35</v>
      </c>
      <c r="B148" s="7" t="s">
        <v>36</v>
      </c>
      <c r="C148" s="8">
        <v>3981900</v>
      </c>
      <c r="D148" s="8">
        <v>4196775</v>
      </c>
      <c r="E148" s="8">
        <v>2975275</v>
      </c>
      <c r="F148" s="8">
        <v>2921960</v>
      </c>
      <c r="G148" s="8">
        <v>0</v>
      </c>
      <c r="H148" s="8">
        <v>2396966.33</v>
      </c>
      <c r="I148" s="8">
        <v>524993.67000000004</v>
      </c>
      <c r="J148" s="8">
        <v>0</v>
      </c>
      <c r="K148" s="8">
        <f t="shared" si="24"/>
        <v>53315</v>
      </c>
      <c r="L148" s="8">
        <f t="shared" si="25"/>
        <v>1274815</v>
      </c>
      <c r="M148" s="8">
        <f t="shared" si="26"/>
        <v>98.208064800732714</v>
      </c>
      <c r="N148" s="8">
        <f t="shared" si="27"/>
        <v>1799808.67</v>
      </c>
      <c r="O148" s="8">
        <f t="shared" si="28"/>
        <v>578308.66999999993</v>
      </c>
      <c r="P148" s="8">
        <f t="shared" si="29"/>
        <v>80.562849820604825</v>
      </c>
    </row>
    <row r="149" spans="1:16">
      <c r="A149" s="9" t="s">
        <v>37</v>
      </c>
      <c r="B149" s="10" t="s">
        <v>38</v>
      </c>
      <c r="C149" s="11">
        <v>2245000</v>
      </c>
      <c r="D149" s="11">
        <v>2245000</v>
      </c>
      <c r="E149" s="11">
        <v>1630000</v>
      </c>
      <c r="F149" s="11">
        <v>1630000</v>
      </c>
      <c r="G149" s="11">
        <v>0</v>
      </c>
      <c r="H149" s="11">
        <v>1412193.36</v>
      </c>
      <c r="I149" s="11">
        <v>217806.64</v>
      </c>
      <c r="J149" s="11">
        <v>0</v>
      </c>
      <c r="K149" s="11">
        <f t="shared" si="24"/>
        <v>0</v>
      </c>
      <c r="L149" s="11">
        <f t="shared" si="25"/>
        <v>615000</v>
      </c>
      <c r="M149" s="11">
        <f t="shared" si="26"/>
        <v>100</v>
      </c>
      <c r="N149" s="11">
        <f t="shared" si="27"/>
        <v>832806.6399999999</v>
      </c>
      <c r="O149" s="11">
        <f t="shared" si="28"/>
        <v>217806.6399999999</v>
      </c>
      <c r="P149" s="11">
        <f t="shared" si="29"/>
        <v>86.637629447852774</v>
      </c>
    </row>
    <row r="150" spans="1:16">
      <c r="A150" s="9" t="s">
        <v>39</v>
      </c>
      <c r="B150" s="10" t="s">
        <v>40</v>
      </c>
      <c r="C150" s="11">
        <v>493900</v>
      </c>
      <c r="D150" s="11">
        <v>493900</v>
      </c>
      <c r="E150" s="11">
        <v>358600</v>
      </c>
      <c r="F150" s="11">
        <v>358600</v>
      </c>
      <c r="G150" s="11">
        <v>0</v>
      </c>
      <c r="H150" s="11">
        <v>319440</v>
      </c>
      <c r="I150" s="11">
        <v>39160</v>
      </c>
      <c r="J150" s="11">
        <v>0</v>
      </c>
      <c r="K150" s="11">
        <f t="shared" si="24"/>
        <v>0</v>
      </c>
      <c r="L150" s="11">
        <f t="shared" si="25"/>
        <v>135300</v>
      </c>
      <c r="M150" s="11">
        <f t="shared" si="26"/>
        <v>100</v>
      </c>
      <c r="N150" s="11">
        <f t="shared" si="27"/>
        <v>174460</v>
      </c>
      <c r="O150" s="11">
        <f t="shared" si="28"/>
        <v>39160</v>
      </c>
      <c r="P150" s="11">
        <f t="shared" si="29"/>
        <v>89.079754601226995</v>
      </c>
    </row>
    <row r="151" spans="1:16">
      <c r="A151" s="9" t="s">
        <v>41</v>
      </c>
      <c r="B151" s="10" t="s">
        <v>42</v>
      </c>
      <c r="C151" s="11">
        <v>82000</v>
      </c>
      <c r="D151" s="11">
        <v>82000</v>
      </c>
      <c r="E151" s="11">
        <v>82000</v>
      </c>
      <c r="F151" s="11">
        <v>50000</v>
      </c>
      <c r="G151" s="11">
        <v>0</v>
      </c>
      <c r="H151" s="11">
        <v>2895</v>
      </c>
      <c r="I151" s="11">
        <v>47105</v>
      </c>
      <c r="J151" s="11">
        <v>0</v>
      </c>
      <c r="K151" s="11">
        <f t="shared" si="24"/>
        <v>32000</v>
      </c>
      <c r="L151" s="11">
        <f t="shared" si="25"/>
        <v>32000</v>
      </c>
      <c r="M151" s="11">
        <f t="shared" si="26"/>
        <v>60.975609756097562</v>
      </c>
      <c r="N151" s="11">
        <f t="shared" si="27"/>
        <v>79105</v>
      </c>
      <c r="O151" s="11">
        <f t="shared" si="28"/>
        <v>79105</v>
      </c>
      <c r="P151" s="11">
        <f t="shared" si="29"/>
        <v>3.5304878048780486</v>
      </c>
    </row>
    <row r="152" spans="1:16">
      <c r="A152" s="9" t="s">
        <v>43</v>
      </c>
      <c r="B152" s="10" t="s">
        <v>44</v>
      </c>
      <c r="C152" s="11">
        <v>7000</v>
      </c>
      <c r="D152" s="11">
        <v>7000</v>
      </c>
      <c r="E152" s="11">
        <v>7000</v>
      </c>
      <c r="F152" s="11">
        <v>7000</v>
      </c>
      <c r="G152" s="11">
        <v>0</v>
      </c>
      <c r="H152" s="11">
        <v>0</v>
      </c>
      <c r="I152" s="11">
        <v>7000</v>
      </c>
      <c r="J152" s="11">
        <v>0</v>
      </c>
      <c r="K152" s="11">
        <f t="shared" si="24"/>
        <v>0</v>
      </c>
      <c r="L152" s="11">
        <f t="shared" si="25"/>
        <v>0</v>
      </c>
      <c r="M152" s="11">
        <f t="shared" si="26"/>
        <v>100</v>
      </c>
      <c r="N152" s="11">
        <f t="shared" si="27"/>
        <v>7000</v>
      </c>
      <c r="O152" s="11">
        <f t="shared" si="28"/>
        <v>7000</v>
      </c>
      <c r="P152" s="11">
        <f t="shared" si="29"/>
        <v>0</v>
      </c>
    </row>
    <row r="153" spans="1:16">
      <c r="A153" s="9" t="s">
        <v>45</v>
      </c>
      <c r="B153" s="10" t="s">
        <v>46</v>
      </c>
      <c r="C153" s="11">
        <v>450000</v>
      </c>
      <c r="D153" s="11">
        <v>450000</v>
      </c>
      <c r="E153" s="11">
        <v>270000</v>
      </c>
      <c r="F153" s="11">
        <v>270000</v>
      </c>
      <c r="G153" s="11">
        <v>0</v>
      </c>
      <c r="H153" s="11">
        <v>154705.79999999999</v>
      </c>
      <c r="I153" s="11">
        <v>115294.2</v>
      </c>
      <c r="J153" s="11">
        <v>0</v>
      </c>
      <c r="K153" s="11">
        <f t="shared" si="24"/>
        <v>0</v>
      </c>
      <c r="L153" s="11">
        <f t="shared" si="25"/>
        <v>180000</v>
      </c>
      <c r="M153" s="11">
        <f t="shared" si="26"/>
        <v>100</v>
      </c>
      <c r="N153" s="11">
        <f t="shared" si="27"/>
        <v>295294.2</v>
      </c>
      <c r="O153" s="11">
        <f t="shared" si="28"/>
        <v>115294.20000000001</v>
      </c>
      <c r="P153" s="11">
        <f t="shared" si="29"/>
        <v>57.298444444444442</v>
      </c>
    </row>
    <row r="154" spans="1:16">
      <c r="A154" s="9" t="s">
        <v>47</v>
      </c>
      <c r="B154" s="10" t="s">
        <v>48</v>
      </c>
      <c r="C154" s="11">
        <v>100000</v>
      </c>
      <c r="D154" s="11">
        <v>314875</v>
      </c>
      <c r="E154" s="11">
        <v>274875</v>
      </c>
      <c r="F154" s="11">
        <v>253560</v>
      </c>
      <c r="G154" s="11">
        <v>0</v>
      </c>
      <c r="H154" s="11">
        <v>231822.61</v>
      </c>
      <c r="I154" s="11">
        <v>21737.39</v>
      </c>
      <c r="J154" s="11">
        <v>0</v>
      </c>
      <c r="K154" s="11">
        <f t="shared" si="24"/>
        <v>21315</v>
      </c>
      <c r="L154" s="11">
        <f t="shared" si="25"/>
        <v>61315</v>
      </c>
      <c r="M154" s="11">
        <f t="shared" si="26"/>
        <v>92.245566166439289</v>
      </c>
      <c r="N154" s="11">
        <f t="shared" si="27"/>
        <v>83052.390000000014</v>
      </c>
      <c r="O154" s="11">
        <f t="shared" si="28"/>
        <v>43052.390000000014</v>
      </c>
      <c r="P154" s="11">
        <f t="shared" si="29"/>
        <v>84.337466120964066</v>
      </c>
    </row>
    <row r="155" spans="1:16">
      <c r="A155" s="9" t="s">
        <v>49</v>
      </c>
      <c r="B155" s="10" t="s">
        <v>50</v>
      </c>
      <c r="C155" s="11">
        <v>1000</v>
      </c>
      <c r="D155" s="11">
        <v>1000</v>
      </c>
      <c r="E155" s="11">
        <v>1000</v>
      </c>
      <c r="F155" s="11">
        <v>1000</v>
      </c>
      <c r="G155" s="11">
        <v>0</v>
      </c>
      <c r="H155" s="11">
        <v>0</v>
      </c>
      <c r="I155" s="11">
        <v>1000</v>
      </c>
      <c r="J155" s="11">
        <v>0</v>
      </c>
      <c r="K155" s="11">
        <f t="shared" si="24"/>
        <v>0</v>
      </c>
      <c r="L155" s="11">
        <f t="shared" si="25"/>
        <v>0</v>
      </c>
      <c r="M155" s="11">
        <f t="shared" si="26"/>
        <v>100</v>
      </c>
      <c r="N155" s="11">
        <f t="shared" si="27"/>
        <v>1000</v>
      </c>
      <c r="O155" s="11">
        <f t="shared" si="28"/>
        <v>1000</v>
      </c>
      <c r="P155" s="11">
        <f t="shared" si="29"/>
        <v>0</v>
      </c>
    </row>
    <row r="156" spans="1:16">
      <c r="A156" s="9" t="s">
        <v>51</v>
      </c>
      <c r="B156" s="10" t="s">
        <v>52</v>
      </c>
      <c r="C156" s="11">
        <v>18000</v>
      </c>
      <c r="D156" s="11">
        <v>18000</v>
      </c>
      <c r="E156" s="11">
        <v>9000</v>
      </c>
      <c r="F156" s="11">
        <v>9000</v>
      </c>
      <c r="G156" s="11">
        <v>0</v>
      </c>
      <c r="H156" s="11">
        <v>6494.92</v>
      </c>
      <c r="I156" s="11">
        <v>2505.08</v>
      </c>
      <c r="J156" s="11">
        <v>0</v>
      </c>
      <c r="K156" s="11">
        <f t="shared" si="24"/>
        <v>0</v>
      </c>
      <c r="L156" s="11">
        <f t="shared" si="25"/>
        <v>9000</v>
      </c>
      <c r="M156" s="11">
        <f t="shared" si="26"/>
        <v>100</v>
      </c>
      <c r="N156" s="11">
        <f t="shared" si="27"/>
        <v>11505.08</v>
      </c>
      <c r="O156" s="11">
        <f t="shared" si="28"/>
        <v>2505.08</v>
      </c>
      <c r="P156" s="11">
        <f t="shared" si="29"/>
        <v>72.165777777777777</v>
      </c>
    </row>
    <row r="157" spans="1:16">
      <c r="A157" s="9" t="s">
        <v>53</v>
      </c>
      <c r="B157" s="10" t="s">
        <v>54</v>
      </c>
      <c r="C157" s="11">
        <v>160000</v>
      </c>
      <c r="D157" s="11">
        <v>160000</v>
      </c>
      <c r="E157" s="11">
        <v>80100</v>
      </c>
      <c r="F157" s="11">
        <v>80100</v>
      </c>
      <c r="G157" s="11">
        <v>0</v>
      </c>
      <c r="H157" s="11">
        <v>63942.19</v>
      </c>
      <c r="I157" s="11">
        <v>16157.81</v>
      </c>
      <c r="J157" s="11">
        <v>0</v>
      </c>
      <c r="K157" s="11">
        <f t="shared" si="24"/>
        <v>0</v>
      </c>
      <c r="L157" s="11">
        <f t="shared" si="25"/>
        <v>79900</v>
      </c>
      <c r="M157" s="11">
        <f t="shared" si="26"/>
        <v>100</v>
      </c>
      <c r="N157" s="11">
        <f t="shared" si="27"/>
        <v>96057.81</v>
      </c>
      <c r="O157" s="11">
        <f t="shared" si="28"/>
        <v>16157.809999999998</v>
      </c>
      <c r="P157" s="11">
        <f t="shared" si="29"/>
        <v>79.827952559300869</v>
      </c>
    </row>
    <row r="158" spans="1:16">
      <c r="A158" s="9" t="s">
        <v>55</v>
      </c>
      <c r="B158" s="10" t="s">
        <v>56</v>
      </c>
      <c r="C158" s="11">
        <v>425000</v>
      </c>
      <c r="D158" s="11">
        <v>425000</v>
      </c>
      <c r="E158" s="11">
        <v>262700</v>
      </c>
      <c r="F158" s="11">
        <v>262700</v>
      </c>
      <c r="G158" s="11">
        <v>0</v>
      </c>
      <c r="H158" s="11">
        <v>205472.45</v>
      </c>
      <c r="I158" s="11">
        <v>57227.55</v>
      </c>
      <c r="J158" s="11">
        <v>0</v>
      </c>
      <c r="K158" s="11">
        <f t="shared" si="24"/>
        <v>0</v>
      </c>
      <c r="L158" s="11">
        <f t="shared" si="25"/>
        <v>162300</v>
      </c>
      <c r="M158" s="11">
        <f t="shared" si="26"/>
        <v>100</v>
      </c>
      <c r="N158" s="11">
        <f t="shared" si="27"/>
        <v>219527.55</v>
      </c>
      <c r="O158" s="11">
        <f t="shared" si="28"/>
        <v>57227.549999999988</v>
      </c>
      <c r="P158" s="11">
        <f t="shared" si="29"/>
        <v>78.215626189569861</v>
      </c>
    </row>
    <row r="159" spans="1:16">
      <c r="A159" s="6" t="s">
        <v>108</v>
      </c>
      <c r="B159" s="7" t="s">
        <v>109</v>
      </c>
      <c r="C159" s="8">
        <v>2008000</v>
      </c>
      <c r="D159" s="8">
        <v>2508000</v>
      </c>
      <c r="E159" s="8">
        <v>1600000</v>
      </c>
      <c r="F159" s="8">
        <v>1005000</v>
      </c>
      <c r="G159" s="8">
        <v>0</v>
      </c>
      <c r="H159" s="8">
        <v>1005000</v>
      </c>
      <c r="I159" s="8">
        <v>0</v>
      </c>
      <c r="J159" s="8">
        <v>0</v>
      </c>
      <c r="K159" s="8">
        <f t="shared" si="24"/>
        <v>595000</v>
      </c>
      <c r="L159" s="8">
        <f t="shared" si="25"/>
        <v>1503000</v>
      </c>
      <c r="M159" s="8">
        <f t="shared" si="26"/>
        <v>62.812500000000007</v>
      </c>
      <c r="N159" s="8">
        <f t="shared" si="27"/>
        <v>1503000</v>
      </c>
      <c r="O159" s="8">
        <f t="shared" si="28"/>
        <v>595000</v>
      </c>
      <c r="P159" s="8">
        <f t="shared" si="29"/>
        <v>62.812500000000007</v>
      </c>
    </row>
    <row r="160" spans="1:16" ht="25.5">
      <c r="A160" s="6" t="s">
        <v>110</v>
      </c>
      <c r="B160" s="7" t="s">
        <v>111</v>
      </c>
      <c r="C160" s="8">
        <v>2008000</v>
      </c>
      <c r="D160" s="8">
        <v>2508000</v>
      </c>
      <c r="E160" s="8">
        <v>1600000</v>
      </c>
      <c r="F160" s="8">
        <v>1005000</v>
      </c>
      <c r="G160" s="8">
        <v>0</v>
      </c>
      <c r="H160" s="8">
        <v>1005000</v>
      </c>
      <c r="I160" s="8">
        <v>0</v>
      </c>
      <c r="J160" s="8">
        <v>0</v>
      </c>
      <c r="K160" s="8">
        <f t="shared" si="24"/>
        <v>595000</v>
      </c>
      <c r="L160" s="8">
        <f t="shared" si="25"/>
        <v>1503000</v>
      </c>
      <c r="M160" s="8">
        <f t="shared" si="26"/>
        <v>62.812500000000007</v>
      </c>
      <c r="N160" s="8">
        <f t="shared" si="27"/>
        <v>1503000</v>
      </c>
      <c r="O160" s="8">
        <f t="shared" si="28"/>
        <v>595000</v>
      </c>
      <c r="P160" s="8">
        <f t="shared" si="29"/>
        <v>62.812500000000007</v>
      </c>
    </row>
    <row r="161" spans="1:16" ht="25.5">
      <c r="A161" s="9" t="s">
        <v>27</v>
      </c>
      <c r="B161" s="10" t="s">
        <v>28</v>
      </c>
      <c r="C161" s="11">
        <v>2008000</v>
      </c>
      <c r="D161" s="11">
        <v>2508000</v>
      </c>
      <c r="E161" s="11">
        <v>1600000</v>
      </c>
      <c r="F161" s="11">
        <v>1005000</v>
      </c>
      <c r="G161" s="11">
        <v>0</v>
      </c>
      <c r="H161" s="11">
        <v>1005000</v>
      </c>
      <c r="I161" s="11">
        <v>0</v>
      </c>
      <c r="J161" s="11">
        <v>0</v>
      </c>
      <c r="K161" s="11">
        <f t="shared" si="24"/>
        <v>595000</v>
      </c>
      <c r="L161" s="11">
        <f t="shared" si="25"/>
        <v>1503000</v>
      </c>
      <c r="M161" s="11">
        <f t="shared" si="26"/>
        <v>62.812500000000007</v>
      </c>
      <c r="N161" s="11">
        <f t="shared" si="27"/>
        <v>1503000</v>
      </c>
      <c r="O161" s="11">
        <f t="shared" si="28"/>
        <v>595000</v>
      </c>
      <c r="P161" s="11">
        <f t="shared" si="29"/>
        <v>62.812500000000007</v>
      </c>
    </row>
    <row r="162" spans="1:16">
      <c r="A162" s="6" t="s">
        <v>112</v>
      </c>
      <c r="B162" s="7" t="s">
        <v>113</v>
      </c>
      <c r="C162" s="8">
        <v>450000</v>
      </c>
      <c r="D162" s="8">
        <v>450000</v>
      </c>
      <c r="E162" s="8">
        <v>300000</v>
      </c>
      <c r="F162" s="8">
        <v>300000</v>
      </c>
      <c r="G162" s="8">
        <v>0</v>
      </c>
      <c r="H162" s="8">
        <v>162040.71</v>
      </c>
      <c r="I162" s="8">
        <v>137959.29</v>
      </c>
      <c r="J162" s="8">
        <v>0</v>
      </c>
      <c r="K162" s="8">
        <f t="shared" si="24"/>
        <v>0</v>
      </c>
      <c r="L162" s="8">
        <f t="shared" si="25"/>
        <v>150000</v>
      </c>
      <c r="M162" s="8">
        <f t="shared" si="26"/>
        <v>100</v>
      </c>
      <c r="N162" s="8">
        <f t="shared" si="27"/>
        <v>287959.29000000004</v>
      </c>
      <c r="O162" s="8">
        <f t="shared" si="28"/>
        <v>137959.29</v>
      </c>
      <c r="P162" s="8">
        <f t="shared" si="29"/>
        <v>54.013570000000001</v>
      </c>
    </row>
    <row r="163" spans="1:16" ht="25.5">
      <c r="A163" s="6" t="s">
        <v>114</v>
      </c>
      <c r="B163" s="7" t="s">
        <v>115</v>
      </c>
      <c r="C163" s="8">
        <v>450000</v>
      </c>
      <c r="D163" s="8">
        <v>450000</v>
      </c>
      <c r="E163" s="8">
        <v>300000</v>
      </c>
      <c r="F163" s="8">
        <v>300000</v>
      </c>
      <c r="G163" s="8">
        <v>0</v>
      </c>
      <c r="H163" s="8">
        <v>162040.71</v>
      </c>
      <c r="I163" s="8">
        <v>137959.29</v>
      </c>
      <c r="J163" s="8">
        <v>0</v>
      </c>
      <c r="K163" s="8">
        <f t="shared" si="24"/>
        <v>0</v>
      </c>
      <c r="L163" s="8">
        <f t="shared" si="25"/>
        <v>150000</v>
      </c>
      <c r="M163" s="8">
        <f t="shared" si="26"/>
        <v>100</v>
      </c>
      <c r="N163" s="8">
        <f t="shared" si="27"/>
        <v>287959.29000000004</v>
      </c>
      <c r="O163" s="8">
        <f t="shared" si="28"/>
        <v>137959.29</v>
      </c>
      <c r="P163" s="8">
        <f t="shared" si="29"/>
        <v>54.013570000000001</v>
      </c>
    </row>
    <row r="164" spans="1:16" ht="25.5">
      <c r="A164" s="9" t="s">
        <v>27</v>
      </c>
      <c r="B164" s="10" t="s">
        <v>28</v>
      </c>
      <c r="C164" s="11">
        <v>450000</v>
      </c>
      <c r="D164" s="11">
        <v>450000</v>
      </c>
      <c r="E164" s="11">
        <v>300000</v>
      </c>
      <c r="F164" s="11">
        <v>300000</v>
      </c>
      <c r="G164" s="11">
        <v>0</v>
      </c>
      <c r="H164" s="11">
        <v>162040.71</v>
      </c>
      <c r="I164" s="11">
        <v>137959.29</v>
      </c>
      <c r="J164" s="11">
        <v>0</v>
      </c>
      <c r="K164" s="11">
        <f t="shared" si="24"/>
        <v>0</v>
      </c>
      <c r="L164" s="11">
        <f t="shared" si="25"/>
        <v>150000</v>
      </c>
      <c r="M164" s="11">
        <f t="shared" si="26"/>
        <v>100</v>
      </c>
      <c r="N164" s="11">
        <f t="shared" si="27"/>
        <v>287959.29000000004</v>
      </c>
      <c r="O164" s="11">
        <f t="shared" si="28"/>
        <v>137959.29</v>
      </c>
      <c r="P164" s="11">
        <f t="shared" si="29"/>
        <v>54.013570000000001</v>
      </c>
    </row>
    <row r="165" spans="1:16">
      <c r="A165" s="6" t="s">
        <v>116</v>
      </c>
      <c r="B165" s="7" t="s">
        <v>117</v>
      </c>
      <c r="C165" s="8">
        <v>1700000</v>
      </c>
      <c r="D165" s="8">
        <v>1700000</v>
      </c>
      <c r="E165" s="8">
        <v>1043000</v>
      </c>
      <c r="F165" s="8">
        <v>888546</v>
      </c>
      <c r="G165" s="8">
        <v>0</v>
      </c>
      <c r="H165" s="8">
        <v>888546</v>
      </c>
      <c r="I165" s="8">
        <v>0</v>
      </c>
      <c r="J165" s="8">
        <v>0</v>
      </c>
      <c r="K165" s="8">
        <f t="shared" si="24"/>
        <v>154454</v>
      </c>
      <c r="L165" s="8">
        <f t="shared" si="25"/>
        <v>811454</v>
      </c>
      <c r="M165" s="8">
        <f t="shared" si="26"/>
        <v>85.191371045062326</v>
      </c>
      <c r="N165" s="8">
        <f t="shared" si="27"/>
        <v>811454</v>
      </c>
      <c r="O165" s="8">
        <f t="shared" si="28"/>
        <v>154454</v>
      </c>
      <c r="P165" s="8">
        <f t="shared" si="29"/>
        <v>85.191371045062326</v>
      </c>
    </row>
    <row r="166" spans="1:16">
      <c r="A166" s="6" t="s">
        <v>118</v>
      </c>
      <c r="B166" s="7" t="s">
        <v>119</v>
      </c>
      <c r="C166" s="8">
        <v>1700000</v>
      </c>
      <c r="D166" s="8">
        <v>1700000</v>
      </c>
      <c r="E166" s="8">
        <v>1043000</v>
      </c>
      <c r="F166" s="8">
        <v>888546</v>
      </c>
      <c r="G166" s="8">
        <v>0</v>
      </c>
      <c r="H166" s="8">
        <v>888546</v>
      </c>
      <c r="I166" s="8">
        <v>0</v>
      </c>
      <c r="J166" s="8">
        <v>0</v>
      </c>
      <c r="K166" s="8">
        <f t="shared" si="24"/>
        <v>154454</v>
      </c>
      <c r="L166" s="8">
        <f t="shared" si="25"/>
        <v>811454</v>
      </c>
      <c r="M166" s="8">
        <f t="shared" si="26"/>
        <v>85.191371045062326</v>
      </c>
      <c r="N166" s="8">
        <f t="shared" si="27"/>
        <v>811454</v>
      </c>
      <c r="O166" s="8">
        <f t="shared" si="28"/>
        <v>154454</v>
      </c>
      <c r="P166" s="8">
        <f t="shared" si="29"/>
        <v>85.191371045062326</v>
      </c>
    </row>
    <row r="167" spans="1:16" ht="25.5">
      <c r="A167" s="9" t="s">
        <v>27</v>
      </c>
      <c r="B167" s="10" t="s">
        <v>28</v>
      </c>
      <c r="C167" s="11">
        <v>1700000</v>
      </c>
      <c r="D167" s="11">
        <v>1700000</v>
      </c>
      <c r="E167" s="11">
        <v>1043000</v>
      </c>
      <c r="F167" s="11">
        <v>888546</v>
      </c>
      <c r="G167" s="11">
        <v>0</v>
      </c>
      <c r="H167" s="11">
        <v>888546</v>
      </c>
      <c r="I167" s="11">
        <v>0</v>
      </c>
      <c r="J167" s="11">
        <v>0</v>
      </c>
      <c r="K167" s="11">
        <f t="shared" si="24"/>
        <v>154454</v>
      </c>
      <c r="L167" s="11">
        <f t="shared" si="25"/>
        <v>811454</v>
      </c>
      <c r="M167" s="11">
        <f t="shared" si="26"/>
        <v>85.191371045062326</v>
      </c>
      <c r="N167" s="11">
        <f t="shared" si="27"/>
        <v>811454</v>
      </c>
      <c r="O167" s="11">
        <f t="shared" si="28"/>
        <v>154454</v>
      </c>
      <c r="P167" s="11">
        <f t="shared" si="29"/>
        <v>85.191371045062326</v>
      </c>
    </row>
    <row r="168" spans="1:16">
      <c r="A168" s="6" t="s">
        <v>120</v>
      </c>
      <c r="B168" s="7" t="s">
        <v>121</v>
      </c>
      <c r="C168" s="8">
        <v>96491800</v>
      </c>
      <c r="D168" s="8">
        <v>96614872</v>
      </c>
      <c r="E168" s="8">
        <v>60972852</v>
      </c>
      <c r="F168" s="8">
        <v>52879855.439999998</v>
      </c>
      <c r="G168" s="8">
        <v>20000</v>
      </c>
      <c r="H168" s="8">
        <v>46874341.769999988</v>
      </c>
      <c r="I168" s="8">
        <v>6005513.6700000009</v>
      </c>
      <c r="J168" s="8">
        <v>0</v>
      </c>
      <c r="K168" s="8">
        <f t="shared" si="24"/>
        <v>8092996.5600000024</v>
      </c>
      <c r="L168" s="8">
        <f t="shared" si="25"/>
        <v>43735016.560000002</v>
      </c>
      <c r="M168" s="8">
        <f t="shared" si="26"/>
        <v>86.726885335788452</v>
      </c>
      <c r="N168" s="8">
        <f t="shared" si="27"/>
        <v>49740530.230000012</v>
      </c>
      <c r="O168" s="8">
        <f t="shared" si="28"/>
        <v>14098510.230000012</v>
      </c>
      <c r="P168" s="8">
        <f t="shared" si="29"/>
        <v>76.877397452230028</v>
      </c>
    </row>
    <row r="169" spans="1:1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</sheetData>
  <mergeCells count="2">
    <mergeCell ref="A2:L2"/>
    <mergeCell ref="A3:L3"/>
  </mergeCells>
  <pageMargins left="0.32" right="0.33" top="0.39370078740157499" bottom="0.39370078740157499" header="0" footer="0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2"/>
  <sheetViews>
    <sheetView zoomScaleNormal="100" workbookViewId="0">
      <selection sqref="A1:XFD2"/>
    </sheetView>
  </sheetViews>
  <sheetFormatPr defaultRowHeight="12.75"/>
  <cols>
    <col min="1" max="1" width="10.7109375" customWidth="1"/>
    <col min="2" max="2" width="50.7109375" customWidth="1"/>
    <col min="3" max="5" width="15.7109375" customWidth="1"/>
    <col min="6" max="6" width="11.42578125" bestFit="1" customWidth="1"/>
    <col min="7" max="7" width="9.42578125" bestFit="1" customWidth="1"/>
  </cols>
  <sheetData>
    <row r="1" spans="1:5" ht="18.75">
      <c r="B1" s="44" t="s">
        <v>126</v>
      </c>
      <c r="C1" s="45"/>
      <c r="D1" s="45"/>
      <c r="E1" s="45"/>
    </row>
    <row r="2" spans="1:5" ht="18.75">
      <c r="A2" s="44" t="s">
        <v>127</v>
      </c>
      <c r="B2" s="45"/>
      <c r="C2" s="45"/>
      <c r="D2" s="45"/>
    </row>
    <row r="3" spans="1:5">
      <c r="A3" s="45" t="s">
        <v>128</v>
      </c>
      <c r="B3" s="45"/>
      <c r="C3" s="45"/>
      <c r="D3" s="45"/>
    </row>
    <row r="5" spans="1:5" s="2" customFormat="1" ht="25.5">
      <c r="A5" s="4" t="s">
        <v>5</v>
      </c>
      <c r="B5" s="5" t="s">
        <v>6</v>
      </c>
      <c r="C5" s="5" t="s">
        <v>8</v>
      </c>
      <c r="D5" s="5" t="s">
        <v>12</v>
      </c>
      <c r="E5" s="5" t="s">
        <v>122</v>
      </c>
    </row>
    <row r="6" spans="1:5" ht="18.75" customHeight="1">
      <c r="A6" s="6" t="s">
        <v>80</v>
      </c>
      <c r="B6" s="7" t="s">
        <v>22</v>
      </c>
      <c r="C6" s="8">
        <f>C7+C8+C9+C10+C11+C12+C13+C14+C15+C16+C17</f>
        <v>16264600</v>
      </c>
      <c r="D6" s="8">
        <f>D7+D8+D9+D10+D11+D12+D13+D14+D15+D16+D17</f>
        <v>7287001.1500000004</v>
      </c>
      <c r="E6" s="8"/>
    </row>
    <row r="7" spans="1:5">
      <c r="A7" s="9" t="s">
        <v>37</v>
      </c>
      <c r="B7" s="10" t="s">
        <v>38</v>
      </c>
      <c r="C7" s="11">
        <v>11175000</v>
      </c>
      <c r="D7" s="11">
        <v>5204643.8</v>
      </c>
      <c r="E7" s="11"/>
    </row>
    <row r="8" spans="1:5">
      <c r="A8" s="9" t="s">
        <v>39</v>
      </c>
      <c r="B8" s="10" t="s">
        <v>40</v>
      </c>
      <c r="C8" s="11">
        <v>2458600</v>
      </c>
      <c r="D8" s="11">
        <v>1176221.46</v>
      </c>
      <c r="E8" s="11"/>
    </row>
    <row r="9" spans="1:5">
      <c r="A9" s="9" t="s">
        <v>41</v>
      </c>
      <c r="B9" s="10" t="s">
        <v>42</v>
      </c>
      <c r="C9" s="11">
        <v>710000</v>
      </c>
      <c r="D9" s="11">
        <v>267459.28999999998</v>
      </c>
      <c r="E9" s="11"/>
    </row>
    <row r="10" spans="1:5">
      <c r="A10" s="9" t="s">
        <v>47</v>
      </c>
      <c r="B10" s="10" t="s">
        <v>48</v>
      </c>
      <c r="C10" s="11">
        <v>820000</v>
      </c>
      <c r="D10" s="11">
        <v>179984.91</v>
      </c>
      <c r="E10" s="11"/>
    </row>
    <row r="11" spans="1:5">
      <c r="A11" s="9" t="s">
        <v>49</v>
      </c>
      <c r="B11" s="10" t="s">
        <v>50</v>
      </c>
      <c r="C11" s="11">
        <v>50000</v>
      </c>
      <c r="D11" s="11">
        <v>3852.63</v>
      </c>
      <c r="E11" s="11"/>
    </row>
    <row r="12" spans="1:5">
      <c r="A12" s="9" t="s">
        <v>51</v>
      </c>
      <c r="B12" s="10" t="s">
        <v>52</v>
      </c>
      <c r="C12" s="11">
        <v>20000</v>
      </c>
      <c r="D12" s="11">
        <v>2717.86</v>
      </c>
      <c r="E12" s="11"/>
    </row>
    <row r="13" spans="1:5">
      <c r="A13" s="9" t="s">
        <v>53</v>
      </c>
      <c r="B13" s="10" t="s">
        <v>54</v>
      </c>
      <c r="C13" s="11">
        <v>250000</v>
      </c>
      <c r="D13" s="11">
        <v>106145.91</v>
      </c>
      <c r="E13" s="11"/>
    </row>
    <row r="14" spans="1:5">
      <c r="A14" s="9" t="s">
        <v>55</v>
      </c>
      <c r="B14" s="10" t="s">
        <v>56</v>
      </c>
      <c r="C14" s="11">
        <v>610000</v>
      </c>
      <c r="D14" s="11">
        <v>296606.74</v>
      </c>
      <c r="E14" s="11"/>
    </row>
    <row r="15" spans="1:5" ht="25.5">
      <c r="A15" s="9" t="s">
        <v>57</v>
      </c>
      <c r="B15" s="10" t="s">
        <v>58</v>
      </c>
      <c r="C15" s="11">
        <v>30000</v>
      </c>
      <c r="D15" s="11">
        <v>19950</v>
      </c>
      <c r="E15" s="11"/>
    </row>
    <row r="16" spans="1:5">
      <c r="A16" s="9" t="s">
        <v>82</v>
      </c>
      <c r="B16" s="10" t="s">
        <v>83</v>
      </c>
      <c r="C16" s="11">
        <v>10000</v>
      </c>
      <c r="D16" s="11">
        <v>5000</v>
      </c>
      <c r="E16" s="11"/>
    </row>
    <row r="17" spans="1:5">
      <c r="A17" s="9" t="s">
        <v>84</v>
      </c>
      <c r="B17" s="10" t="s">
        <v>85</v>
      </c>
      <c r="C17" s="11">
        <v>131000</v>
      </c>
      <c r="D17" s="11">
        <v>24418.55</v>
      </c>
      <c r="E17" s="11"/>
    </row>
    <row r="18" spans="1:5">
      <c r="A18" s="6" t="s">
        <v>86</v>
      </c>
      <c r="B18" s="7" t="s">
        <v>87</v>
      </c>
      <c r="C18" s="8">
        <f>C19+C20+C21</f>
        <v>1604200</v>
      </c>
      <c r="D18" s="8">
        <f>D19+D20+D21</f>
        <v>204920.74</v>
      </c>
      <c r="E18" s="8"/>
    </row>
    <row r="19" spans="1:5">
      <c r="A19" s="9" t="s">
        <v>41</v>
      </c>
      <c r="B19" s="10" t="s">
        <v>42</v>
      </c>
      <c r="C19" s="11">
        <v>877300</v>
      </c>
      <c r="D19" s="11">
        <v>141687</v>
      </c>
      <c r="E19" s="11"/>
    </row>
    <row r="20" spans="1:5">
      <c r="A20" s="9" t="s">
        <v>47</v>
      </c>
      <c r="B20" s="10" t="s">
        <v>48</v>
      </c>
      <c r="C20" s="11">
        <v>376900</v>
      </c>
      <c r="D20" s="11">
        <v>63233.74</v>
      </c>
      <c r="E20" s="11"/>
    </row>
    <row r="21" spans="1:5" ht="25.5">
      <c r="A21" s="9" t="s">
        <v>57</v>
      </c>
      <c r="B21" s="10" t="s">
        <v>58</v>
      </c>
      <c r="C21" s="11">
        <v>350000</v>
      </c>
      <c r="D21" s="11">
        <v>0</v>
      </c>
      <c r="E21" s="11"/>
    </row>
    <row r="22" spans="1:5">
      <c r="A22" s="6" t="s">
        <v>88</v>
      </c>
      <c r="B22" s="7" t="s">
        <v>89</v>
      </c>
      <c r="C22" s="8">
        <f>C23+C24</f>
        <v>166000</v>
      </c>
      <c r="D22" s="8">
        <f>D23+D24</f>
        <v>14000</v>
      </c>
      <c r="E22" s="8"/>
    </row>
    <row r="23" spans="1:5">
      <c r="A23" s="9" t="s">
        <v>41</v>
      </c>
      <c r="B23" s="10" t="s">
        <v>42</v>
      </c>
      <c r="C23" s="11">
        <v>120000</v>
      </c>
      <c r="D23" s="11">
        <v>14000</v>
      </c>
      <c r="E23" s="11"/>
    </row>
    <row r="24" spans="1:5" ht="25.5">
      <c r="A24" s="9" t="s">
        <v>57</v>
      </c>
      <c r="B24" s="10" t="s">
        <v>58</v>
      </c>
      <c r="C24" s="11">
        <v>46000</v>
      </c>
      <c r="D24" s="11">
        <v>0</v>
      </c>
      <c r="E24" s="11"/>
    </row>
    <row r="25" spans="1:5" ht="51">
      <c r="A25" s="6" t="s">
        <v>90</v>
      </c>
      <c r="B25" s="7" t="s">
        <v>91</v>
      </c>
      <c r="C25" s="8">
        <f>C26</f>
        <v>480000</v>
      </c>
      <c r="D25" s="8">
        <f>D26</f>
        <v>0</v>
      </c>
      <c r="E25" s="8"/>
    </row>
    <row r="26" spans="1:5" ht="25.5">
      <c r="A26" s="9" t="s">
        <v>57</v>
      </c>
      <c r="B26" s="10" t="s">
        <v>58</v>
      </c>
      <c r="C26" s="11">
        <v>480000</v>
      </c>
      <c r="D26" s="11">
        <v>0</v>
      </c>
      <c r="E26" s="11"/>
    </row>
    <row r="27" spans="1:5" ht="25.5">
      <c r="A27" s="6" t="s">
        <v>92</v>
      </c>
      <c r="B27" s="7" t="s">
        <v>93</v>
      </c>
      <c r="C27" s="8">
        <f>C28+C29+C30</f>
        <v>3654000</v>
      </c>
      <c r="D27" s="8">
        <f>D28+D29+D30</f>
        <v>1110750</v>
      </c>
      <c r="E27" s="8"/>
    </row>
    <row r="28" spans="1:5">
      <c r="A28" s="9" t="s">
        <v>41</v>
      </c>
      <c r="B28" s="10" t="s">
        <v>42</v>
      </c>
      <c r="C28" s="11">
        <v>0</v>
      </c>
      <c r="D28" s="11">
        <v>0</v>
      </c>
      <c r="E28" s="11"/>
    </row>
    <row r="29" spans="1:5">
      <c r="A29" s="9" t="s">
        <v>47</v>
      </c>
      <c r="B29" s="10" t="s">
        <v>48</v>
      </c>
      <c r="C29" s="11">
        <v>0</v>
      </c>
      <c r="D29" s="11">
        <v>0</v>
      </c>
      <c r="E29" s="11"/>
    </row>
    <row r="30" spans="1:5">
      <c r="A30" s="9" t="s">
        <v>82</v>
      </c>
      <c r="B30" s="10" t="s">
        <v>83</v>
      </c>
      <c r="C30" s="11">
        <v>3654000</v>
      </c>
      <c r="D30" s="11">
        <v>1110750</v>
      </c>
      <c r="E30" s="11"/>
    </row>
    <row r="31" spans="1:5">
      <c r="A31" s="6" t="s">
        <v>94</v>
      </c>
      <c r="B31" s="7" t="s">
        <v>95</v>
      </c>
      <c r="C31" s="8">
        <f>C32+C33+C34</f>
        <v>1170000</v>
      </c>
      <c r="D31" s="8">
        <f>D32+D33+D34</f>
        <v>296368</v>
      </c>
      <c r="E31" s="8"/>
    </row>
    <row r="32" spans="1:5">
      <c r="A32" s="9" t="s">
        <v>41</v>
      </c>
      <c r="B32" s="10" t="s">
        <v>42</v>
      </c>
      <c r="C32" s="11">
        <v>195000</v>
      </c>
      <c r="D32" s="11">
        <v>22368</v>
      </c>
      <c r="E32" s="11"/>
    </row>
    <row r="33" spans="1:7">
      <c r="A33" s="9" t="s">
        <v>47</v>
      </c>
      <c r="B33" s="10" t="s">
        <v>48</v>
      </c>
      <c r="C33" s="11">
        <v>150000</v>
      </c>
      <c r="D33" s="11">
        <v>0</v>
      </c>
      <c r="E33" s="11"/>
    </row>
    <row r="34" spans="1:7" ht="25.5">
      <c r="A34" s="9" t="s">
        <v>57</v>
      </c>
      <c r="B34" s="10" t="s">
        <v>58</v>
      </c>
      <c r="C34" s="11">
        <v>825000</v>
      </c>
      <c r="D34" s="11">
        <v>274000</v>
      </c>
      <c r="E34" s="11"/>
    </row>
    <row r="35" spans="1:7">
      <c r="A35" s="6" t="s">
        <v>63</v>
      </c>
      <c r="B35" s="7" t="s">
        <v>64</v>
      </c>
      <c r="C35" s="8">
        <f>C36</f>
        <v>3500000</v>
      </c>
      <c r="D35" s="8">
        <f>D36</f>
        <v>1467367.39</v>
      </c>
      <c r="E35" s="8"/>
    </row>
    <row r="36" spans="1:7">
      <c r="A36" s="9" t="s">
        <v>53</v>
      </c>
      <c r="B36" s="10" t="s">
        <v>54</v>
      </c>
      <c r="C36" s="11">
        <v>3500000</v>
      </c>
      <c r="D36" s="11">
        <v>1467367.39</v>
      </c>
      <c r="E36" s="11"/>
    </row>
    <row r="37" spans="1:7">
      <c r="A37" s="6" t="s">
        <v>96</v>
      </c>
      <c r="B37" s="7" t="s">
        <v>97</v>
      </c>
      <c r="C37" s="8">
        <f>C38</f>
        <v>350000</v>
      </c>
      <c r="D37" s="8">
        <f>D38</f>
        <v>17500</v>
      </c>
      <c r="E37" s="8"/>
    </row>
    <row r="38" spans="1:7">
      <c r="A38" s="9" t="s">
        <v>47</v>
      </c>
      <c r="B38" s="10" t="s">
        <v>48</v>
      </c>
      <c r="C38" s="11">
        <v>350000</v>
      </c>
      <c r="D38" s="11">
        <v>17500</v>
      </c>
      <c r="E38" s="11"/>
    </row>
    <row r="39" spans="1:7" ht="25.5">
      <c r="A39" s="6" t="s">
        <v>98</v>
      </c>
      <c r="B39" s="7" t="s">
        <v>99</v>
      </c>
      <c r="C39" s="8">
        <f>C40+C41</f>
        <v>120080</v>
      </c>
      <c r="D39" s="8">
        <f>D40+D41</f>
        <v>50666.3</v>
      </c>
      <c r="E39" s="8"/>
    </row>
    <row r="40" spans="1:7">
      <c r="A40" s="9" t="s">
        <v>41</v>
      </c>
      <c r="B40" s="10" t="s">
        <v>42</v>
      </c>
      <c r="C40" s="11">
        <v>60080</v>
      </c>
      <c r="D40" s="11">
        <v>0</v>
      </c>
      <c r="E40" s="11"/>
    </row>
    <row r="41" spans="1:7">
      <c r="A41" s="9" t="s">
        <v>47</v>
      </c>
      <c r="B41" s="10" t="s">
        <v>48</v>
      </c>
      <c r="C41" s="11">
        <v>60000</v>
      </c>
      <c r="D41" s="11">
        <v>50666.3</v>
      </c>
      <c r="E41" s="11"/>
    </row>
    <row r="42" spans="1:7">
      <c r="A42" s="6" t="s">
        <v>35</v>
      </c>
      <c r="B42" s="7" t="s">
        <v>36</v>
      </c>
      <c r="C42" s="14">
        <f>C43+C44+C45+C46+C47+C48+C49+C50+C51+C52+C53</f>
        <v>36870397</v>
      </c>
      <c r="D42" s="14">
        <f>D43+D44+D45+D46+D47+D48+D49+D50+D51+D52+D53</f>
        <v>21030634.370000001</v>
      </c>
      <c r="E42" s="8"/>
      <c r="F42" s="15"/>
    </row>
    <row r="43" spans="1:7">
      <c r="A43" s="9" t="s">
        <v>37</v>
      </c>
      <c r="B43" s="10" t="s">
        <v>38</v>
      </c>
      <c r="C43" s="13">
        <f>C55+C67+C78+C89+C101+C113+C124</f>
        <v>21944000</v>
      </c>
      <c r="D43" s="13">
        <f>D55+D67+D78+D89+D101+D113+D124</f>
        <v>13202514.140000001</v>
      </c>
      <c r="E43" s="11"/>
      <c r="G43" s="15"/>
    </row>
    <row r="44" spans="1:7">
      <c r="A44" s="9" t="s">
        <v>39</v>
      </c>
      <c r="B44" s="10" t="s">
        <v>40</v>
      </c>
      <c r="C44" s="13">
        <f>C56+C68+C79+C90+C102+C114+C125</f>
        <v>4849440</v>
      </c>
      <c r="D44" s="13">
        <f>D56+D68+D79+D90+D102+D114+D125</f>
        <v>2954305</v>
      </c>
      <c r="E44" s="11"/>
    </row>
    <row r="45" spans="1:7">
      <c r="A45" s="9" t="s">
        <v>41</v>
      </c>
      <c r="B45" s="10" t="s">
        <v>42</v>
      </c>
      <c r="C45" s="13">
        <f>C57+C69+C80+C91+C103+C126+C115</f>
        <v>466520</v>
      </c>
      <c r="D45" s="13">
        <f>D57+D69+D80+D91+D103+D126+D115</f>
        <v>167601.89000000001</v>
      </c>
      <c r="E45" s="11"/>
    </row>
    <row r="46" spans="1:7">
      <c r="A46" s="9" t="s">
        <v>43</v>
      </c>
      <c r="B46" s="10" t="s">
        <v>44</v>
      </c>
      <c r="C46" s="13">
        <f t="shared" ref="C46:D52" si="0">C58+C70+C81+C92+C104+C116+C127</f>
        <v>44000</v>
      </c>
      <c r="D46" s="13">
        <f t="shared" si="0"/>
        <v>19999.900000000001</v>
      </c>
      <c r="E46" s="11"/>
    </row>
    <row r="47" spans="1:7">
      <c r="A47" s="9" t="s">
        <v>45</v>
      </c>
      <c r="B47" s="10" t="s">
        <v>46</v>
      </c>
      <c r="C47" s="13">
        <f t="shared" si="0"/>
        <v>3374000</v>
      </c>
      <c r="D47" s="13">
        <f t="shared" si="0"/>
        <v>1754131.4600000002</v>
      </c>
      <c r="E47" s="11"/>
    </row>
    <row r="48" spans="1:7">
      <c r="A48" s="9" t="s">
        <v>47</v>
      </c>
      <c r="B48" s="10" t="s">
        <v>48</v>
      </c>
      <c r="C48" s="13">
        <f t="shared" si="0"/>
        <v>1877707</v>
      </c>
      <c r="D48" s="13">
        <f t="shared" si="0"/>
        <v>762430.32</v>
      </c>
      <c r="E48" s="11"/>
    </row>
    <row r="49" spans="1:5">
      <c r="A49" s="9" t="s">
        <v>49</v>
      </c>
      <c r="B49" s="10" t="s">
        <v>50</v>
      </c>
      <c r="C49" s="13">
        <f t="shared" si="0"/>
        <v>25000</v>
      </c>
      <c r="D49" s="13">
        <f t="shared" si="0"/>
        <v>8696.0299999999988</v>
      </c>
      <c r="E49" s="11"/>
    </row>
    <row r="50" spans="1:5">
      <c r="A50" s="9" t="s">
        <v>51</v>
      </c>
      <c r="B50" s="10" t="s">
        <v>52</v>
      </c>
      <c r="C50" s="13">
        <f t="shared" si="0"/>
        <v>293160</v>
      </c>
      <c r="D50" s="13">
        <f t="shared" si="0"/>
        <v>125561.68999999999</v>
      </c>
      <c r="E50" s="11"/>
    </row>
    <row r="51" spans="1:5">
      <c r="A51" s="9" t="s">
        <v>53</v>
      </c>
      <c r="B51" s="10" t="s">
        <v>54</v>
      </c>
      <c r="C51" s="13">
        <f t="shared" si="0"/>
        <v>857300</v>
      </c>
      <c r="D51" s="13">
        <f t="shared" si="0"/>
        <v>371205.24000000005</v>
      </c>
      <c r="E51" s="11"/>
    </row>
    <row r="52" spans="1:5">
      <c r="A52" s="9" t="s">
        <v>55</v>
      </c>
      <c r="B52" s="10" t="s">
        <v>56</v>
      </c>
      <c r="C52" s="13">
        <f t="shared" si="0"/>
        <v>3130500</v>
      </c>
      <c r="D52" s="13">
        <f t="shared" si="0"/>
        <v>1655418.7000000002</v>
      </c>
      <c r="E52" s="11"/>
    </row>
    <row r="53" spans="1:5" ht="25.5">
      <c r="A53" s="9" t="s">
        <v>57</v>
      </c>
      <c r="B53" s="10" t="s">
        <v>58</v>
      </c>
      <c r="C53" s="13">
        <f>C65+C99+C111</f>
        <v>8770</v>
      </c>
      <c r="D53" s="13">
        <f>D65+D99+D111</f>
        <v>8770</v>
      </c>
      <c r="E53" s="11"/>
    </row>
    <row r="54" spans="1:5">
      <c r="A54" s="6" t="s">
        <v>35</v>
      </c>
      <c r="B54" s="7" t="s">
        <v>34</v>
      </c>
      <c r="C54" s="8">
        <f>C55+C56+C57+C58+C59+C60+C61+C62+C63+C64+C65</f>
        <v>2035568</v>
      </c>
      <c r="D54" s="8">
        <f>D55+D56+D57+D58+D59+D60+D61+D62+D63+D64+D65</f>
        <v>1082710.99</v>
      </c>
      <c r="E54" s="8"/>
    </row>
    <row r="55" spans="1:5">
      <c r="A55" s="9" t="s">
        <v>37</v>
      </c>
      <c r="B55" s="10" t="s">
        <v>38</v>
      </c>
      <c r="C55" s="11">
        <v>1194700</v>
      </c>
      <c r="D55" s="11">
        <v>657110.38</v>
      </c>
      <c r="E55" s="11"/>
    </row>
    <row r="56" spans="1:5">
      <c r="A56" s="9" t="s">
        <v>39</v>
      </c>
      <c r="B56" s="10" t="s">
        <v>40</v>
      </c>
      <c r="C56" s="11">
        <v>262800</v>
      </c>
      <c r="D56" s="11">
        <v>146703.87</v>
      </c>
      <c r="E56" s="11"/>
    </row>
    <row r="57" spans="1:5">
      <c r="A57" s="9" t="s">
        <v>41</v>
      </c>
      <c r="B57" s="10" t="s">
        <v>42</v>
      </c>
      <c r="C57" s="11">
        <v>35000</v>
      </c>
      <c r="D57" s="11">
        <v>13792.18</v>
      </c>
      <c r="E57" s="11"/>
    </row>
    <row r="58" spans="1:5">
      <c r="A58" s="9" t="s">
        <v>43</v>
      </c>
      <c r="B58" s="10" t="s">
        <v>44</v>
      </c>
      <c r="C58" s="11">
        <v>5000</v>
      </c>
      <c r="D58" s="11">
        <v>0</v>
      </c>
      <c r="E58" s="11"/>
    </row>
    <row r="59" spans="1:5">
      <c r="A59" s="9" t="s">
        <v>45</v>
      </c>
      <c r="B59" s="10" t="s">
        <v>46</v>
      </c>
      <c r="C59" s="11">
        <v>184000</v>
      </c>
      <c r="D59" s="11">
        <v>91228.09</v>
      </c>
      <c r="E59" s="11"/>
    </row>
    <row r="60" spans="1:5">
      <c r="A60" s="9" t="s">
        <v>47</v>
      </c>
      <c r="B60" s="10" t="s">
        <v>48</v>
      </c>
      <c r="C60" s="11">
        <v>106878</v>
      </c>
      <c r="D60" s="11">
        <v>31209.59</v>
      </c>
      <c r="E60" s="11"/>
    </row>
    <row r="61" spans="1:5">
      <c r="A61" s="9" t="s">
        <v>49</v>
      </c>
      <c r="B61" s="10" t="s">
        <v>50</v>
      </c>
      <c r="C61" s="11">
        <v>3000</v>
      </c>
      <c r="D61" s="11">
        <v>960</v>
      </c>
      <c r="E61" s="11"/>
    </row>
    <row r="62" spans="1:5">
      <c r="A62" s="9" t="s">
        <v>51</v>
      </c>
      <c r="B62" s="10" t="s">
        <v>52</v>
      </c>
      <c r="C62" s="11">
        <v>6600</v>
      </c>
      <c r="D62" s="11">
        <v>3230.15</v>
      </c>
      <c r="E62" s="11"/>
    </row>
    <row r="63" spans="1:5">
      <c r="A63" s="9" t="s">
        <v>53</v>
      </c>
      <c r="B63" s="10" t="s">
        <v>54</v>
      </c>
      <c r="C63" s="11">
        <v>36200</v>
      </c>
      <c r="D63" s="11">
        <v>15419.78</v>
      </c>
      <c r="E63" s="11"/>
    </row>
    <row r="64" spans="1:5">
      <c r="A64" s="9" t="s">
        <v>55</v>
      </c>
      <c r="B64" s="10" t="s">
        <v>56</v>
      </c>
      <c r="C64" s="11">
        <v>199900</v>
      </c>
      <c r="D64" s="11">
        <v>121566.95</v>
      </c>
      <c r="E64" s="11"/>
    </row>
    <row r="65" spans="1:5" ht="25.5">
      <c r="A65" s="9" t="s">
        <v>57</v>
      </c>
      <c r="B65" s="10" t="s">
        <v>58</v>
      </c>
      <c r="C65" s="11">
        <v>1490</v>
      </c>
      <c r="D65" s="11">
        <v>1490</v>
      </c>
      <c r="E65" s="11"/>
    </row>
    <row r="66" spans="1:5">
      <c r="A66" s="6" t="s">
        <v>35</v>
      </c>
      <c r="B66" s="7" t="s">
        <v>60</v>
      </c>
      <c r="C66" s="8">
        <f>C67+C68+C69+C70+C71+C72+C73+C74+C75+C76</f>
        <v>8276735</v>
      </c>
      <c r="D66" s="8">
        <f>D67+D68+D69+D70+D71+D72+D73+D74+D75+D76</f>
        <v>4182813.57</v>
      </c>
      <c r="E66" s="8"/>
    </row>
    <row r="67" spans="1:5">
      <c r="A67" s="9" t="s">
        <v>37</v>
      </c>
      <c r="B67" s="10" t="s">
        <v>38</v>
      </c>
      <c r="C67" s="11">
        <v>5033800</v>
      </c>
      <c r="D67" s="11">
        <v>2603188.69</v>
      </c>
      <c r="E67" s="11"/>
    </row>
    <row r="68" spans="1:5">
      <c r="A68" s="9" t="s">
        <v>39</v>
      </c>
      <c r="B68" s="10" t="s">
        <v>40</v>
      </c>
      <c r="C68" s="11">
        <v>1129400</v>
      </c>
      <c r="D68" s="11">
        <v>590231.09</v>
      </c>
      <c r="E68" s="11"/>
    </row>
    <row r="69" spans="1:5">
      <c r="A69" s="9" t="s">
        <v>41</v>
      </c>
      <c r="B69" s="10" t="s">
        <v>42</v>
      </c>
      <c r="C69" s="11">
        <v>90500</v>
      </c>
      <c r="D69" s="11">
        <v>25297.94</v>
      </c>
      <c r="E69" s="11"/>
    </row>
    <row r="70" spans="1:5">
      <c r="A70" s="9" t="s">
        <v>43</v>
      </c>
      <c r="B70" s="10" t="s">
        <v>44</v>
      </c>
      <c r="C70" s="11">
        <v>10000</v>
      </c>
      <c r="D70" s="11">
        <v>10000</v>
      </c>
      <c r="E70" s="11"/>
    </row>
    <row r="71" spans="1:5">
      <c r="A71" s="9" t="s">
        <v>45</v>
      </c>
      <c r="B71" s="10" t="s">
        <v>46</v>
      </c>
      <c r="C71" s="11">
        <v>750000</v>
      </c>
      <c r="D71" s="11">
        <v>437786.83</v>
      </c>
      <c r="E71" s="11"/>
    </row>
    <row r="72" spans="1:5">
      <c r="A72" s="9" t="s">
        <v>47</v>
      </c>
      <c r="B72" s="10" t="s">
        <v>48</v>
      </c>
      <c r="C72" s="11">
        <v>187835</v>
      </c>
      <c r="D72" s="11">
        <v>113335.93</v>
      </c>
      <c r="E72" s="11"/>
    </row>
    <row r="73" spans="1:5">
      <c r="A73" s="9" t="s">
        <v>49</v>
      </c>
      <c r="B73" s="10" t="s">
        <v>50</v>
      </c>
      <c r="C73" s="11">
        <v>5000</v>
      </c>
      <c r="D73" s="11">
        <v>768.04</v>
      </c>
      <c r="E73" s="11"/>
    </row>
    <row r="74" spans="1:5">
      <c r="A74" s="9" t="s">
        <v>51</v>
      </c>
      <c r="B74" s="10" t="s">
        <v>52</v>
      </c>
      <c r="C74" s="11">
        <v>80000</v>
      </c>
      <c r="D74" s="11">
        <v>38856.089999999997</v>
      </c>
      <c r="E74" s="11"/>
    </row>
    <row r="75" spans="1:5">
      <c r="A75" s="9" t="s">
        <v>53</v>
      </c>
      <c r="B75" s="10" t="s">
        <v>54</v>
      </c>
      <c r="C75" s="11">
        <v>240200</v>
      </c>
      <c r="D75" s="11">
        <v>92349.38</v>
      </c>
      <c r="E75" s="11"/>
    </row>
    <row r="76" spans="1:5">
      <c r="A76" s="9" t="s">
        <v>55</v>
      </c>
      <c r="B76" s="10" t="s">
        <v>56</v>
      </c>
      <c r="C76" s="11">
        <v>750000</v>
      </c>
      <c r="D76" s="11">
        <v>270999.58</v>
      </c>
      <c r="E76" s="11"/>
    </row>
    <row r="77" spans="1:5">
      <c r="A77" s="6" t="s">
        <v>35</v>
      </c>
      <c r="B77" s="7" t="s">
        <v>66</v>
      </c>
      <c r="C77" s="8">
        <f>C78+C79+C80+C81+C82+C83+C84+C85+C86+C87</f>
        <v>4966500</v>
      </c>
      <c r="D77" s="8">
        <f>D78+D79+D80+D81+D82+D83+D84+D85+D86+D87</f>
        <v>3116362.1100000008</v>
      </c>
      <c r="E77" s="8"/>
    </row>
    <row r="78" spans="1:5">
      <c r="A78" s="9" t="s">
        <v>37</v>
      </c>
      <c r="B78" s="10" t="s">
        <v>38</v>
      </c>
      <c r="C78" s="11">
        <v>3245600</v>
      </c>
      <c r="D78" s="11">
        <v>2082180.15</v>
      </c>
      <c r="E78" s="11"/>
    </row>
    <row r="79" spans="1:5">
      <c r="A79" s="9" t="s">
        <v>39</v>
      </c>
      <c r="B79" s="10" t="s">
        <v>40</v>
      </c>
      <c r="C79" s="11">
        <v>714000</v>
      </c>
      <c r="D79" s="11">
        <v>458986.1</v>
      </c>
      <c r="E79" s="11"/>
    </row>
    <row r="80" spans="1:5">
      <c r="A80" s="9" t="s">
        <v>41</v>
      </c>
      <c r="B80" s="10" t="s">
        <v>42</v>
      </c>
      <c r="C80" s="11">
        <v>51000</v>
      </c>
      <c r="D80" s="11">
        <v>30112.45</v>
      </c>
      <c r="E80" s="11"/>
    </row>
    <row r="81" spans="1:5">
      <c r="A81" s="9" t="s">
        <v>43</v>
      </c>
      <c r="B81" s="10" t="s">
        <v>44</v>
      </c>
      <c r="C81" s="11">
        <v>7000</v>
      </c>
      <c r="D81" s="11">
        <v>0</v>
      </c>
      <c r="E81" s="11"/>
    </row>
    <row r="82" spans="1:5">
      <c r="A82" s="9" t="s">
        <v>45</v>
      </c>
      <c r="B82" s="10" t="s">
        <v>46</v>
      </c>
      <c r="C82" s="11">
        <v>500000</v>
      </c>
      <c r="D82" s="11">
        <v>299911.43</v>
      </c>
      <c r="E82" s="11"/>
    </row>
    <row r="83" spans="1:5">
      <c r="A83" s="9" t="s">
        <v>47</v>
      </c>
      <c r="B83" s="10" t="s">
        <v>48</v>
      </c>
      <c r="C83" s="11">
        <v>140000</v>
      </c>
      <c r="D83" s="11">
        <v>99640.85</v>
      </c>
      <c r="E83" s="11"/>
    </row>
    <row r="84" spans="1:5">
      <c r="A84" s="9" t="s">
        <v>49</v>
      </c>
      <c r="B84" s="10" t="s">
        <v>50</v>
      </c>
      <c r="C84" s="11">
        <v>2000</v>
      </c>
      <c r="D84" s="11">
        <v>0</v>
      </c>
      <c r="E84" s="11"/>
    </row>
    <row r="85" spans="1:5">
      <c r="A85" s="9" t="s">
        <v>51</v>
      </c>
      <c r="B85" s="10" t="s">
        <v>52</v>
      </c>
      <c r="C85" s="11">
        <v>42000</v>
      </c>
      <c r="D85" s="11">
        <v>15776.93</v>
      </c>
      <c r="E85" s="11"/>
    </row>
    <row r="86" spans="1:5">
      <c r="A86" s="9" t="s">
        <v>53</v>
      </c>
      <c r="B86" s="10" t="s">
        <v>54</v>
      </c>
      <c r="C86" s="11">
        <v>65000</v>
      </c>
      <c r="D86" s="11">
        <v>22072.27</v>
      </c>
      <c r="E86" s="11"/>
    </row>
    <row r="87" spans="1:5">
      <c r="A87" s="9" t="s">
        <v>55</v>
      </c>
      <c r="B87" s="10" t="s">
        <v>56</v>
      </c>
      <c r="C87" s="11">
        <v>199900</v>
      </c>
      <c r="D87" s="11">
        <v>107681.93</v>
      </c>
      <c r="E87" s="11"/>
    </row>
    <row r="88" spans="1:5">
      <c r="A88" s="6" t="s">
        <v>35</v>
      </c>
      <c r="B88" s="7" t="s">
        <v>70</v>
      </c>
      <c r="C88" s="8">
        <f>C89+C90+C91+C92+C93+C94+C95+C96+C97+C98+C99</f>
        <v>4343535</v>
      </c>
      <c r="D88" s="8">
        <f>D89+D90+D91+D92+D93+D94+D95+D96+D97+D98+D99</f>
        <v>2015550.7599999998</v>
      </c>
      <c r="E88" s="8"/>
    </row>
    <row r="89" spans="1:5">
      <c r="A89" s="9" t="s">
        <v>37</v>
      </c>
      <c r="B89" s="10" t="s">
        <v>38</v>
      </c>
      <c r="C89" s="11">
        <v>2191200</v>
      </c>
      <c r="D89" s="11">
        <v>1221784.53</v>
      </c>
      <c r="E89" s="11"/>
    </row>
    <row r="90" spans="1:5">
      <c r="A90" s="9" t="s">
        <v>39</v>
      </c>
      <c r="B90" s="10" t="s">
        <v>40</v>
      </c>
      <c r="C90" s="11">
        <v>482040</v>
      </c>
      <c r="D90" s="11">
        <v>278860.64</v>
      </c>
      <c r="E90" s="11"/>
    </row>
    <row r="91" spans="1:5">
      <c r="A91" s="9" t="s">
        <v>41</v>
      </c>
      <c r="B91" s="10" t="s">
        <v>42</v>
      </c>
      <c r="C91" s="11">
        <v>35000</v>
      </c>
      <c r="D91" s="11">
        <v>16628.12</v>
      </c>
      <c r="E91" s="11"/>
    </row>
    <row r="92" spans="1:5">
      <c r="A92" s="9" t="s">
        <v>43</v>
      </c>
      <c r="B92" s="10" t="s">
        <v>44</v>
      </c>
      <c r="C92" s="11">
        <v>5000</v>
      </c>
      <c r="D92" s="11">
        <v>0</v>
      </c>
      <c r="E92" s="11"/>
    </row>
    <row r="93" spans="1:5">
      <c r="A93" s="9" t="s">
        <v>45</v>
      </c>
      <c r="B93" s="10" t="s">
        <v>46</v>
      </c>
      <c r="C93" s="11">
        <v>350000</v>
      </c>
      <c r="D93" s="11">
        <v>134744.13</v>
      </c>
      <c r="E93" s="11"/>
    </row>
    <row r="94" spans="1:5">
      <c r="A94" s="9" t="s">
        <v>47</v>
      </c>
      <c r="B94" s="10" t="s">
        <v>48</v>
      </c>
      <c r="C94" s="11">
        <v>810535</v>
      </c>
      <c r="D94" s="11">
        <v>79399.03</v>
      </c>
      <c r="E94" s="11"/>
    </row>
    <row r="95" spans="1:5">
      <c r="A95" s="9" t="s">
        <v>49</v>
      </c>
      <c r="B95" s="10" t="s">
        <v>50</v>
      </c>
      <c r="C95" s="11">
        <v>3000</v>
      </c>
      <c r="D95" s="11">
        <v>2108</v>
      </c>
      <c r="E95" s="11"/>
    </row>
    <row r="96" spans="1:5">
      <c r="A96" s="9" t="s">
        <v>51</v>
      </c>
      <c r="B96" s="10" t="s">
        <v>52</v>
      </c>
      <c r="C96" s="11">
        <v>41760</v>
      </c>
      <c r="D96" s="11">
        <v>6415.78</v>
      </c>
      <c r="E96" s="11"/>
    </row>
    <row r="97" spans="1:5">
      <c r="A97" s="9" t="s">
        <v>53</v>
      </c>
      <c r="B97" s="10" t="s">
        <v>54</v>
      </c>
      <c r="C97" s="11">
        <v>60000</v>
      </c>
      <c r="D97" s="11">
        <v>28479.15</v>
      </c>
      <c r="E97" s="11"/>
    </row>
    <row r="98" spans="1:5">
      <c r="A98" s="9" t="s">
        <v>55</v>
      </c>
      <c r="B98" s="10" t="s">
        <v>56</v>
      </c>
      <c r="C98" s="11">
        <v>360700</v>
      </c>
      <c r="D98" s="11">
        <v>242831.38</v>
      </c>
      <c r="E98" s="11"/>
    </row>
    <row r="99" spans="1:5" ht="25.5">
      <c r="A99" s="9" t="s">
        <v>57</v>
      </c>
      <c r="B99" s="10" t="s">
        <v>58</v>
      </c>
      <c r="C99" s="11">
        <v>4300</v>
      </c>
      <c r="D99" s="11">
        <v>4300</v>
      </c>
      <c r="E99" s="11"/>
    </row>
    <row r="100" spans="1:5">
      <c r="A100" s="6" t="s">
        <v>35</v>
      </c>
      <c r="B100" s="7" t="s">
        <v>76</v>
      </c>
      <c r="C100" s="8">
        <f>C101+C102+C103+C104+C105+C106+C107+C108+C109+C110+C111</f>
        <v>5869192</v>
      </c>
      <c r="D100" s="8">
        <f>D101+D102+D103+D104+D105+D106+D107+D108+D109+D110+D111</f>
        <v>3737522.38</v>
      </c>
      <c r="E100" s="8"/>
    </row>
    <row r="101" spans="1:5">
      <c r="A101" s="9" t="s">
        <v>37</v>
      </c>
      <c r="B101" s="10" t="s">
        <v>38</v>
      </c>
      <c r="C101" s="11">
        <v>3663700</v>
      </c>
      <c r="D101" s="11">
        <v>2378257.39</v>
      </c>
      <c r="E101" s="11"/>
    </row>
    <row r="102" spans="1:5">
      <c r="A102" s="9" t="s">
        <v>39</v>
      </c>
      <c r="B102" s="10" t="s">
        <v>40</v>
      </c>
      <c r="C102" s="11">
        <v>805900</v>
      </c>
      <c r="D102" s="11">
        <v>523292.38</v>
      </c>
      <c r="E102" s="11"/>
    </row>
    <row r="103" spans="1:5">
      <c r="A103" s="9" t="s">
        <v>41</v>
      </c>
      <c r="B103" s="10" t="s">
        <v>42</v>
      </c>
      <c r="C103" s="11">
        <v>68020</v>
      </c>
      <c r="D103" s="11">
        <v>47875</v>
      </c>
      <c r="E103" s="11"/>
    </row>
    <row r="104" spans="1:5">
      <c r="A104" s="9" t="s">
        <v>43</v>
      </c>
      <c r="B104" s="10" t="s">
        <v>44</v>
      </c>
      <c r="C104" s="11">
        <v>5000</v>
      </c>
      <c r="D104" s="11">
        <v>4999.8999999999996</v>
      </c>
      <c r="E104" s="11"/>
    </row>
    <row r="105" spans="1:5">
      <c r="A105" s="9" t="s">
        <v>45</v>
      </c>
      <c r="B105" s="10" t="s">
        <v>46</v>
      </c>
      <c r="C105" s="11">
        <v>540000</v>
      </c>
      <c r="D105" s="11">
        <v>276151.18</v>
      </c>
      <c r="E105" s="11"/>
    </row>
    <row r="106" spans="1:5">
      <c r="A106" s="9" t="s">
        <v>47</v>
      </c>
      <c r="B106" s="10" t="s">
        <v>48</v>
      </c>
      <c r="C106" s="11">
        <v>171792</v>
      </c>
      <c r="D106" s="11">
        <v>109005.61</v>
      </c>
      <c r="E106" s="11"/>
    </row>
    <row r="107" spans="1:5">
      <c r="A107" s="9" t="s">
        <v>49</v>
      </c>
      <c r="B107" s="10" t="s">
        <v>50</v>
      </c>
      <c r="C107" s="11">
        <v>6000</v>
      </c>
      <c r="D107" s="11">
        <v>0</v>
      </c>
      <c r="E107" s="11"/>
    </row>
    <row r="108" spans="1:5">
      <c r="A108" s="9" t="s">
        <v>51</v>
      </c>
      <c r="B108" s="10" t="s">
        <v>52</v>
      </c>
      <c r="C108" s="11">
        <v>64800</v>
      </c>
      <c r="D108" s="11">
        <v>34753.699999999997</v>
      </c>
      <c r="E108" s="11"/>
    </row>
    <row r="109" spans="1:5">
      <c r="A109" s="9" t="s">
        <v>53</v>
      </c>
      <c r="B109" s="10" t="s">
        <v>54</v>
      </c>
      <c r="C109" s="11">
        <v>96000</v>
      </c>
      <c r="D109" s="11">
        <v>66810.880000000005</v>
      </c>
      <c r="E109" s="11"/>
    </row>
    <row r="110" spans="1:5">
      <c r="A110" s="9" t="s">
        <v>55</v>
      </c>
      <c r="B110" s="10" t="s">
        <v>56</v>
      </c>
      <c r="C110" s="11">
        <v>445000</v>
      </c>
      <c r="D110" s="11">
        <v>293396.34000000003</v>
      </c>
      <c r="E110" s="11"/>
    </row>
    <row r="111" spans="1:5" ht="25.5">
      <c r="A111" s="9" t="s">
        <v>57</v>
      </c>
      <c r="B111" s="10" t="s">
        <v>58</v>
      </c>
      <c r="C111" s="11">
        <v>2980</v>
      </c>
      <c r="D111" s="11">
        <v>2980</v>
      </c>
      <c r="E111" s="11"/>
    </row>
    <row r="112" spans="1:5">
      <c r="A112" s="6" t="s">
        <v>35</v>
      </c>
      <c r="B112" s="7" t="s">
        <v>78</v>
      </c>
      <c r="C112" s="8">
        <f>C113+C114+C115+C116+C117+C118+C119+C120+C121+C122</f>
        <v>7182092</v>
      </c>
      <c r="D112" s="8">
        <f>D113+D114+D115+D116+D117+D118+D119+D120+D121+D122</f>
        <v>4498708.2300000004</v>
      </c>
      <c r="E112" s="8"/>
    </row>
    <row r="113" spans="1:5">
      <c r="A113" s="9" t="s">
        <v>37</v>
      </c>
      <c r="B113" s="10" t="s">
        <v>38</v>
      </c>
      <c r="C113" s="11">
        <v>4370000</v>
      </c>
      <c r="D113" s="11">
        <v>2847799.64</v>
      </c>
      <c r="E113" s="11"/>
    </row>
    <row r="114" spans="1:5">
      <c r="A114" s="9" t="s">
        <v>39</v>
      </c>
      <c r="B114" s="10" t="s">
        <v>40</v>
      </c>
      <c r="C114" s="11">
        <v>961400</v>
      </c>
      <c r="D114" s="11">
        <v>636790.92000000004</v>
      </c>
      <c r="E114" s="11"/>
    </row>
    <row r="115" spans="1:5">
      <c r="A115" s="9" t="s">
        <v>41</v>
      </c>
      <c r="B115" s="10" t="s">
        <v>42</v>
      </c>
      <c r="C115" s="11">
        <v>105000</v>
      </c>
      <c r="D115" s="11">
        <v>31001.200000000001</v>
      </c>
      <c r="E115" s="11"/>
    </row>
    <row r="116" spans="1:5">
      <c r="A116" s="9" t="s">
        <v>43</v>
      </c>
      <c r="B116" s="10" t="s">
        <v>44</v>
      </c>
      <c r="C116" s="11">
        <v>5000</v>
      </c>
      <c r="D116" s="11">
        <v>5000</v>
      </c>
      <c r="E116" s="11"/>
    </row>
    <row r="117" spans="1:5">
      <c r="A117" s="9" t="s">
        <v>45</v>
      </c>
      <c r="B117" s="10" t="s">
        <v>46</v>
      </c>
      <c r="C117" s="11">
        <v>600000</v>
      </c>
      <c r="D117" s="11">
        <v>359604</v>
      </c>
      <c r="E117" s="11"/>
    </row>
    <row r="118" spans="1:5">
      <c r="A118" s="9" t="s">
        <v>47</v>
      </c>
      <c r="B118" s="10" t="s">
        <v>48</v>
      </c>
      <c r="C118" s="11">
        <v>145792</v>
      </c>
      <c r="D118" s="11">
        <v>98016.7</v>
      </c>
      <c r="E118" s="11"/>
    </row>
    <row r="119" spans="1:5">
      <c r="A119" s="9" t="s">
        <v>49</v>
      </c>
      <c r="B119" s="10" t="s">
        <v>50</v>
      </c>
      <c r="C119" s="11">
        <v>5000</v>
      </c>
      <c r="D119" s="11">
        <v>4859.99</v>
      </c>
      <c r="E119" s="11"/>
    </row>
    <row r="120" spans="1:5">
      <c r="A120" s="9" t="s">
        <v>51</v>
      </c>
      <c r="B120" s="10" t="s">
        <v>52</v>
      </c>
      <c r="C120" s="11">
        <v>40000</v>
      </c>
      <c r="D120" s="11">
        <v>20034.12</v>
      </c>
      <c r="E120" s="11"/>
    </row>
    <row r="121" spans="1:5">
      <c r="A121" s="9" t="s">
        <v>53</v>
      </c>
      <c r="B121" s="10" t="s">
        <v>54</v>
      </c>
      <c r="C121" s="11">
        <v>199900</v>
      </c>
      <c r="D121" s="11">
        <v>82131.59</v>
      </c>
      <c r="E121" s="11"/>
    </row>
    <row r="122" spans="1:5">
      <c r="A122" s="9" t="s">
        <v>55</v>
      </c>
      <c r="B122" s="10" t="s">
        <v>56</v>
      </c>
      <c r="C122" s="11">
        <v>750000</v>
      </c>
      <c r="D122" s="11">
        <v>413470.07</v>
      </c>
      <c r="E122" s="11"/>
    </row>
    <row r="123" spans="1:5">
      <c r="A123" s="6" t="s">
        <v>35</v>
      </c>
      <c r="B123" s="7" t="s">
        <v>107</v>
      </c>
      <c r="C123" s="8">
        <f>C124+C125+C126+C127+C128+C129+C130+C131+C132+C133</f>
        <v>4196775</v>
      </c>
      <c r="D123" s="8">
        <f>D124+D125+D126+D127+D128+D129+D130+D131+D132+D133</f>
        <v>2396966.33</v>
      </c>
      <c r="E123" s="8"/>
    </row>
    <row r="124" spans="1:5">
      <c r="A124" s="9" t="s">
        <v>37</v>
      </c>
      <c r="B124" s="10" t="s">
        <v>38</v>
      </c>
      <c r="C124" s="11">
        <v>2245000</v>
      </c>
      <c r="D124" s="11">
        <v>1412193.36</v>
      </c>
      <c r="E124" s="11"/>
    </row>
    <row r="125" spans="1:5">
      <c r="A125" s="9" t="s">
        <v>39</v>
      </c>
      <c r="B125" s="10" t="s">
        <v>40</v>
      </c>
      <c r="C125" s="11">
        <v>493900</v>
      </c>
      <c r="D125" s="11">
        <v>319440</v>
      </c>
      <c r="E125" s="11"/>
    </row>
    <row r="126" spans="1:5">
      <c r="A126" s="9" t="s">
        <v>41</v>
      </c>
      <c r="B126" s="10" t="s">
        <v>42</v>
      </c>
      <c r="C126" s="11">
        <v>82000</v>
      </c>
      <c r="D126" s="11">
        <v>2895</v>
      </c>
      <c r="E126" s="11"/>
    </row>
    <row r="127" spans="1:5">
      <c r="A127" s="9" t="s">
        <v>43</v>
      </c>
      <c r="B127" s="10" t="s">
        <v>44</v>
      </c>
      <c r="C127" s="11">
        <v>7000</v>
      </c>
      <c r="D127" s="11">
        <v>0</v>
      </c>
      <c r="E127" s="11"/>
    </row>
    <row r="128" spans="1:5">
      <c r="A128" s="9" t="s">
        <v>45</v>
      </c>
      <c r="B128" s="10" t="s">
        <v>46</v>
      </c>
      <c r="C128" s="11">
        <v>450000</v>
      </c>
      <c r="D128" s="11">
        <v>154705.79999999999</v>
      </c>
      <c r="E128" s="11"/>
    </row>
    <row r="129" spans="1:5">
      <c r="A129" s="9" t="s">
        <v>47</v>
      </c>
      <c r="B129" s="10" t="s">
        <v>48</v>
      </c>
      <c r="C129" s="11">
        <v>314875</v>
      </c>
      <c r="D129" s="11">
        <v>231822.61</v>
      </c>
      <c r="E129" s="11"/>
    </row>
    <row r="130" spans="1:5">
      <c r="A130" s="9" t="s">
        <v>49</v>
      </c>
      <c r="B130" s="10" t="s">
        <v>50</v>
      </c>
      <c r="C130" s="11">
        <v>1000</v>
      </c>
      <c r="D130" s="11">
        <v>0</v>
      </c>
      <c r="E130" s="11"/>
    </row>
    <row r="131" spans="1:5">
      <c r="A131" s="9" t="s">
        <v>51</v>
      </c>
      <c r="B131" s="10" t="s">
        <v>52</v>
      </c>
      <c r="C131" s="11">
        <v>18000</v>
      </c>
      <c r="D131" s="11">
        <v>6494.92</v>
      </c>
      <c r="E131" s="11"/>
    </row>
    <row r="132" spans="1:5">
      <c r="A132" s="9" t="s">
        <v>53</v>
      </c>
      <c r="B132" s="10" t="s">
        <v>54</v>
      </c>
      <c r="C132" s="11">
        <v>160000</v>
      </c>
      <c r="D132" s="11">
        <v>63942.19</v>
      </c>
      <c r="E132" s="11"/>
    </row>
    <row r="133" spans="1:5">
      <c r="A133" s="9" t="s">
        <v>55</v>
      </c>
      <c r="B133" s="10" t="s">
        <v>56</v>
      </c>
      <c r="C133" s="11">
        <v>425000</v>
      </c>
      <c r="D133" s="11">
        <v>205472.45</v>
      </c>
      <c r="E133" s="11"/>
    </row>
    <row r="134" spans="1:5">
      <c r="A134" s="6" t="s">
        <v>102</v>
      </c>
      <c r="B134" s="7" t="s">
        <v>101</v>
      </c>
      <c r="C134" s="8">
        <f>C135+C136+C137+C138+C139+C140+C141</f>
        <v>2174400</v>
      </c>
      <c r="D134" s="8">
        <f>D135+D136+D137+D138+D139+D140+D141</f>
        <v>1153591.06</v>
      </c>
      <c r="E134" s="8"/>
    </row>
    <row r="135" spans="1:5">
      <c r="A135" s="9" t="s">
        <v>37</v>
      </c>
      <c r="B135" s="10" t="s">
        <v>38</v>
      </c>
      <c r="C135" s="11">
        <v>1322000</v>
      </c>
      <c r="D135" s="11">
        <v>760316.63</v>
      </c>
      <c r="E135" s="11"/>
    </row>
    <row r="136" spans="1:5">
      <c r="A136" s="9" t="s">
        <v>39</v>
      </c>
      <c r="B136" s="10" t="s">
        <v>40</v>
      </c>
      <c r="C136" s="11">
        <v>290120</v>
      </c>
      <c r="D136" s="11">
        <v>162425.49</v>
      </c>
      <c r="E136" s="11"/>
    </row>
    <row r="137" spans="1:5">
      <c r="A137" s="9" t="s">
        <v>41</v>
      </c>
      <c r="B137" s="10" t="s">
        <v>42</v>
      </c>
      <c r="C137" s="11">
        <v>290000</v>
      </c>
      <c r="D137" s="11">
        <v>62209</v>
      </c>
      <c r="E137" s="11"/>
    </row>
    <row r="138" spans="1:5">
      <c r="A138" s="9" t="s">
        <v>47</v>
      </c>
      <c r="B138" s="10" t="s">
        <v>48</v>
      </c>
      <c r="C138" s="11">
        <v>17020</v>
      </c>
      <c r="D138" s="11">
        <v>1935.68</v>
      </c>
      <c r="E138" s="11"/>
    </row>
    <row r="139" spans="1:5">
      <c r="A139" s="9" t="s">
        <v>51</v>
      </c>
      <c r="B139" s="10" t="s">
        <v>52</v>
      </c>
      <c r="C139" s="11">
        <v>2280</v>
      </c>
      <c r="D139" s="11">
        <v>804.26</v>
      </c>
      <c r="E139" s="11"/>
    </row>
    <row r="140" spans="1:5">
      <c r="A140" s="9" t="s">
        <v>104</v>
      </c>
      <c r="B140" s="10" t="s">
        <v>105</v>
      </c>
      <c r="C140" s="11">
        <v>170000</v>
      </c>
      <c r="D140" s="11">
        <v>97920</v>
      </c>
      <c r="E140" s="11"/>
    </row>
    <row r="141" spans="1:5" ht="25.5">
      <c r="A141" s="9" t="s">
        <v>57</v>
      </c>
      <c r="B141" s="10" t="s">
        <v>58</v>
      </c>
      <c r="C141" s="11">
        <v>82980</v>
      </c>
      <c r="D141" s="11">
        <v>67980</v>
      </c>
      <c r="E141" s="11"/>
    </row>
    <row r="142" spans="1:5">
      <c r="A142" s="6" t="s">
        <v>25</v>
      </c>
      <c r="B142" s="7" t="s">
        <v>24</v>
      </c>
      <c r="C142" s="8">
        <f>C143</f>
        <v>385000</v>
      </c>
      <c r="D142" s="8">
        <f>D143</f>
        <v>17568.400000000001</v>
      </c>
      <c r="E142" s="8"/>
    </row>
    <row r="143" spans="1:5" ht="25.5">
      <c r="A143" s="9" t="s">
        <v>27</v>
      </c>
      <c r="B143" s="10" t="s">
        <v>28</v>
      </c>
      <c r="C143" s="11">
        <v>385000</v>
      </c>
      <c r="D143" s="11">
        <v>17568.400000000001</v>
      </c>
      <c r="E143" s="11"/>
    </row>
    <row r="144" spans="1:5">
      <c r="A144" s="6" t="s">
        <v>31</v>
      </c>
      <c r="B144" s="7" t="s">
        <v>62</v>
      </c>
      <c r="C144" s="8">
        <f>C145</f>
        <v>3410000</v>
      </c>
      <c r="D144" s="8">
        <f>D145</f>
        <v>2009187.4</v>
      </c>
      <c r="E144" s="8"/>
    </row>
    <row r="145" spans="1:5" ht="25.5">
      <c r="A145" s="9" t="s">
        <v>27</v>
      </c>
      <c r="B145" s="10" t="s">
        <v>28</v>
      </c>
      <c r="C145" s="11">
        <v>3410000</v>
      </c>
      <c r="D145" s="11">
        <v>2009187.4</v>
      </c>
      <c r="E145" s="11"/>
    </row>
    <row r="146" spans="1:5">
      <c r="A146" s="6" t="s">
        <v>63</v>
      </c>
      <c r="B146" s="7" t="s">
        <v>64</v>
      </c>
      <c r="C146" s="8">
        <f>C147</f>
        <v>17783850</v>
      </c>
      <c r="D146" s="8">
        <f>D147</f>
        <v>8540228.5999999996</v>
      </c>
      <c r="E146" s="8"/>
    </row>
    <row r="147" spans="1:5" ht="25.5">
      <c r="A147" s="9" t="s">
        <v>27</v>
      </c>
      <c r="B147" s="10" t="s">
        <v>28</v>
      </c>
      <c r="C147" s="11">
        <v>17783850</v>
      </c>
      <c r="D147" s="11">
        <v>8540228.5999999996</v>
      </c>
      <c r="E147" s="11"/>
    </row>
    <row r="148" spans="1:5">
      <c r="A148" s="6" t="s">
        <v>31</v>
      </c>
      <c r="B148" s="7" t="s">
        <v>30</v>
      </c>
      <c r="C148" s="8">
        <f>C149</f>
        <v>3149940</v>
      </c>
      <c r="D148" s="8">
        <f>D149</f>
        <v>1206549.5</v>
      </c>
      <c r="E148" s="8"/>
    </row>
    <row r="149" spans="1:5" ht="25.5">
      <c r="A149" s="9" t="s">
        <v>27</v>
      </c>
      <c r="B149" s="10" t="s">
        <v>28</v>
      </c>
      <c r="C149" s="11">
        <v>3149940</v>
      </c>
      <c r="D149" s="11">
        <v>1206549.5</v>
      </c>
      <c r="E149" s="11"/>
    </row>
    <row r="150" spans="1:5" ht="25.5">
      <c r="A150" s="6" t="s">
        <v>31</v>
      </c>
      <c r="B150" s="7" t="s">
        <v>68</v>
      </c>
      <c r="C150" s="8">
        <f>C151</f>
        <v>16645</v>
      </c>
      <c r="D150" s="8">
        <f>D151</f>
        <v>16644.16</v>
      </c>
      <c r="E150" s="8"/>
    </row>
    <row r="151" spans="1:5" ht="25.5">
      <c r="A151" s="9" t="s">
        <v>27</v>
      </c>
      <c r="B151" s="10" t="s">
        <v>28</v>
      </c>
      <c r="C151" s="11">
        <v>16645</v>
      </c>
      <c r="D151" s="11">
        <v>16644.16</v>
      </c>
      <c r="E151" s="11"/>
    </row>
    <row r="152" spans="1:5">
      <c r="A152" s="6" t="s">
        <v>110</v>
      </c>
      <c r="B152" s="7" t="s">
        <v>109</v>
      </c>
      <c r="C152" s="8">
        <f>C153</f>
        <v>2508000</v>
      </c>
      <c r="D152" s="8">
        <f>D153</f>
        <v>1005000</v>
      </c>
      <c r="E152" s="8"/>
    </row>
    <row r="153" spans="1:5" ht="25.5">
      <c r="A153" s="9" t="s">
        <v>27</v>
      </c>
      <c r="B153" s="10" t="s">
        <v>28</v>
      </c>
      <c r="C153" s="11">
        <v>2508000</v>
      </c>
      <c r="D153" s="11">
        <v>1005000</v>
      </c>
      <c r="E153" s="11"/>
    </row>
    <row r="154" spans="1:5">
      <c r="A154" s="6" t="s">
        <v>114</v>
      </c>
      <c r="B154" s="7" t="s">
        <v>113</v>
      </c>
      <c r="C154" s="8">
        <f>C155</f>
        <v>450000</v>
      </c>
      <c r="D154" s="8">
        <f>D155</f>
        <v>162040.71</v>
      </c>
      <c r="E154" s="8"/>
    </row>
    <row r="155" spans="1:5" ht="25.5">
      <c r="A155" s="9" t="s">
        <v>27</v>
      </c>
      <c r="B155" s="10" t="s">
        <v>28</v>
      </c>
      <c r="C155" s="11">
        <v>450000</v>
      </c>
      <c r="D155" s="11">
        <v>162040.71</v>
      </c>
      <c r="E155" s="11"/>
    </row>
    <row r="156" spans="1:5">
      <c r="A156" s="6" t="s">
        <v>118</v>
      </c>
      <c r="B156" s="7" t="s">
        <v>117</v>
      </c>
      <c r="C156" s="8">
        <f>C157</f>
        <v>1700000</v>
      </c>
      <c r="D156" s="8">
        <f>D157</f>
        <v>888546</v>
      </c>
      <c r="E156" s="8"/>
    </row>
    <row r="157" spans="1:5" ht="25.5">
      <c r="A157" s="9" t="s">
        <v>27</v>
      </c>
      <c r="B157" s="10" t="s">
        <v>28</v>
      </c>
      <c r="C157" s="11">
        <v>1700000</v>
      </c>
      <c r="D157" s="11">
        <v>888546</v>
      </c>
      <c r="E157" s="11"/>
    </row>
    <row r="158" spans="1:5">
      <c r="A158" s="6" t="s">
        <v>73</v>
      </c>
      <c r="B158" s="7" t="s">
        <v>72</v>
      </c>
      <c r="C158" s="8">
        <f>C159</f>
        <v>857760</v>
      </c>
      <c r="D158" s="8">
        <f>D159</f>
        <v>395777.99</v>
      </c>
      <c r="E158" s="8"/>
    </row>
    <row r="159" spans="1:5" ht="25.5">
      <c r="A159" s="9" t="s">
        <v>27</v>
      </c>
      <c r="B159" s="10" t="s">
        <v>28</v>
      </c>
      <c r="C159" s="11">
        <v>857760</v>
      </c>
      <c r="D159" s="11">
        <v>395777.99</v>
      </c>
      <c r="E159" s="11"/>
    </row>
    <row r="160" spans="1:5">
      <c r="A160" s="6" t="s">
        <v>120</v>
      </c>
      <c r="B160" s="7" t="s">
        <v>121</v>
      </c>
      <c r="C160" s="8">
        <f>C142+C148+C54+C66+C144+C146+C77+C150+C88+C158+C100+C112+C6+C18+C22+C25+C27+C31+C35+C37+C39+C134+C152+C154+C156+C123</f>
        <v>96614872</v>
      </c>
      <c r="D160" s="8">
        <f>D142+D148+D54+D66+D144+D146+D77+D150+D88+D158+D100+D112+D6+D18+D22+D25+D27+D31+D35+D37+D39+D134+D152+D154+D156+D123</f>
        <v>46874341.770000003</v>
      </c>
      <c r="E160" s="8"/>
    </row>
    <row r="161" spans="1:5">
      <c r="A161" s="3"/>
      <c r="B161" s="3"/>
      <c r="C161" s="3"/>
      <c r="D161" s="3"/>
      <c r="E161" s="3"/>
    </row>
    <row r="162" spans="1:5">
      <c r="C162" s="12"/>
    </row>
  </sheetData>
  <mergeCells count="3">
    <mergeCell ref="A2:D2"/>
    <mergeCell ref="A3:D3"/>
    <mergeCell ref="B1:E1"/>
  </mergeCells>
  <pageMargins left="0.31496062992125984" right="0.31496062992125984" top="0.39370078740157483" bottom="0.39370078740157483" header="0" footer="0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2"/>
  <sheetViews>
    <sheetView tabSelected="1" zoomScaleNormal="100" workbookViewId="0">
      <selection activeCell="A2" sqref="A2:D2"/>
    </sheetView>
  </sheetViews>
  <sheetFormatPr defaultRowHeight="12.75"/>
  <cols>
    <col min="1" max="1" width="10.7109375" customWidth="1"/>
    <col min="2" max="2" width="50.7109375" customWidth="1"/>
    <col min="3" max="3" width="18.140625" customWidth="1"/>
    <col min="4" max="4" width="18" customWidth="1"/>
    <col min="5" max="5" width="10.42578125" style="18" customWidth="1"/>
    <col min="6" max="6" width="11.42578125" bestFit="1" customWidth="1"/>
    <col min="7" max="7" width="9.42578125" bestFit="1" customWidth="1"/>
  </cols>
  <sheetData>
    <row r="1" spans="1:5" ht="18.75">
      <c r="B1" s="46" t="s">
        <v>126</v>
      </c>
      <c r="C1" s="46"/>
      <c r="D1" s="46"/>
      <c r="E1" s="46"/>
    </row>
    <row r="2" spans="1:5" ht="18.75">
      <c r="A2" s="46" t="s">
        <v>130</v>
      </c>
      <c r="B2" s="46"/>
      <c r="C2" s="46"/>
      <c r="D2" s="46"/>
      <c r="E2"/>
    </row>
    <row r="3" spans="1:5">
      <c r="A3" s="45" t="s">
        <v>129</v>
      </c>
      <c r="B3" s="45"/>
      <c r="C3" s="45"/>
      <c r="D3" s="45"/>
    </row>
    <row r="5" spans="1:5" s="2" customFormat="1" ht="47.25">
      <c r="A5" s="20" t="s">
        <v>5</v>
      </c>
      <c r="B5" s="21" t="s">
        <v>6</v>
      </c>
      <c r="C5" s="21" t="s">
        <v>8</v>
      </c>
      <c r="D5" s="21" t="s">
        <v>123</v>
      </c>
      <c r="E5" s="22" t="s">
        <v>122</v>
      </c>
    </row>
    <row r="6" spans="1:5" s="16" customFormat="1" ht="18.75" customHeight="1">
      <c r="A6" s="23" t="s">
        <v>80</v>
      </c>
      <c r="B6" s="24" t="s">
        <v>22</v>
      </c>
      <c r="C6" s="25">
        <f>C7+C8+C9+C10+C11+C12+C13+C14+C15+C16+C17</f>
        <v>16264600</v>
      </c>
      <c r="D6" s="25">
        <f>D7+D8+D9+D10+D11+D12+D13+D14+D15+D16+D17</f>
        <v>7287001.1500000004</v>
      </c>
      <c r="E6" s="26">
        <f>D6/C6</f>
        <v>0.44802830380089276</v>
      </c>
    </row>
    <row r="7" spans="1:5" ht="15.75">
      <c r="A7" s="27" t="s">
        <v>37</v>
      </c>
      <c r="B7" s="28" t="s">
        <v>38</v>
      </c>
      <c r="C7" s="29">
        <v>11175000</v>
      </c>
      <c r="D7" s="29">
        <v>5204643.8</v>
      </c>
      <c r="E7" s="26">
        <f t="shared" ref="E7:E70" si="0">D7/C7</f>
        <v>0.46573993736017893</v>
      </c>
    </row>
    <row r="8" spans="1:5" ht="15.75">
      <c r="A8" s="27" t="s">
        <v>39</v>
      </c>
      <c r="B8" s="28" t="s">
        <v>40</v>
      </c>
      <c r="C8" s="29">
        <v>2458600</v>
      </c>
      <c r="D8" s="29">
        <v>1176221.46</v>
      </c>
      <c r="E8" s="26">
        <f t="shared" si="0"/>
        <v>0.47841107134141381</v>
      </c>
    </row>
    <row r="9" spans="1:5" ht="15.75">
      <c r="A9" s="27" t="s">
        <v>41</v>
      </c>
      <c r="B9" s="28" t="s">
        <v>42</v>
      </c>
      <c r="C9" s="29">
        <v>710000</v>
      </c>
      <c r="D9" s="29">
        <v>267459.28999999998</v>
      </c>
      <c r="E9" s="26">
        <f t="shared" si="0"/>
        <v>0.37670322535211265</v>
      </c>
    </row>
    <row r="10" spans="1:5" ht="15.75">
      <c r="A10" s="27" t="s">
        <v>47</v>
      </c>
      <c r="B10" s="28" t="s">
        <v>48</v>
      </c>
      <c r="C10" s="29">
        <v>820000</v>
      </c>
      <c r="D10" s="29">
        <v>179984.91</v>
      </c>
      <c r="E10" s="26">
        <f t="shared" si="0"/>
        <v>0.21949379268292685</v>
      </c>
    </row>
    <row r="11" spans="1:5" ht="15.75">
      <c r="A11" s="27" t="s">
        <v>49</v>
      </c>
      <c r="B11" s="28" t="s">
        <v>50</v>
      </c>
      <c r="C11" s="29">
        <v>50000</v>
      </c>
      <c r="D11" s="29">
        <v>3852.63</v>
      </c>
      <c r="E11" s="26">
        <f t="shared" si="0"/>
        <v>7.7052599999999999E-2</v>
      </c>
    </row>
    <row r="12" spans="1:5" ht="15.75">
      <c r="A12" s="27" t="s">
        <v>51</v>
      </c>
      <c r="B12" s="28" t="s">
        <v>52</v>
      </c>
      <c r="C12" s="29">
        <v>20000</v>
      </c>
      <c r="D12" s="29">
        <v>2717.86</v>
      </c>
      <c r="E12" s="26">
        <f t="shared" si="0"/>
        <v>0.13589300000000001</v>
      </c>
    </row>
    <row r="13" spans="1:5" ht="15.75">
      <c r="A13" s="27" t="s">
        <v>53</v>
      </c>
      <c r="B13" s="28" t="s">
        <v>54</v>
      </c>
      <c r="C13" s="29">
        <v>250000</v>
      </c>
      <c r="D13" s="29">
        <v>106145.91</v>
      </c>
      <c r="E13" s="26">
        <f t="shared" si="0"/>
        <v>0.42458364000000004</v>
      </c>
    </row>
    <row r="14" spans="1:5" ht="15.75">
      <c r="A14" s="27" t="s">
        <v>55</v>
      </c>
      <c r="B14" s="28" t="s">
        <v>56</v>
      </c>
      <c r="C14" s="29">
        <v>610000</v>
      </c>
      <c r="D14" s="29">
        <v>296606.74</v>
      </c>
      <c r="E14" s="26">
        <f t="shared" si="0"/>
        <v>0.48624055737704919</v>
      </c>
    </row>
    <row r="15" spans="1:5" ht="25.5">
      <c r="A15" s="27" t="s">
        <v>57</v>
      </c>
      <c r="B15" s="28" t="s">
        <v>58</v>
      </c>
      <c r="C15" s="29">
        <v>30000</v>
      </c>
      <c r="D15" s="29">
        <v>19950</v>
      </c>
      <c r="E15" s="26">
        <f t="shared" si="0"/>
        <v>0.66500000000000004</v>
      </c>
    </row>
    <row r="16" spans="1:5" ht="15.75">
      <c r="A16" s="27" t="s">
        <v>82</v>
      </c>
      <c r="B16" s="28" t="s">
        <v>83</v>
      </c>
      <c r="C16" s="29">
        <v>10000</v>
      </c>
      <c r="D16" s="29">
        <v>5000</v>
      </c>
      <c r="E16" s="26">
        <f t="shared" si="0"/>
        <v>0.5</v>
      </c>
    </row>
    <row r="17" spans="1:5" ht="15.75">
      <c r="A17" s="27" t="s">
        <v>84</v>
      </c>
      <c r="B17" s="28" t="s">
        <v>85</v>
      </c>
      <c r="C17" s="29">
        <v>131000</v>
      </c>
      <c r="D17" s="29">
        <v>24418.55</v>
      </c>
      <c r="E17" s="26">
        <f t="shared" si="0"/>
        <v>0.18640114503816793</v>
      </c>
    </row>
    <row r="18" spans="1:5" s="16" customFormat="1" ht="23.25" customHeight="1">
      <c r="A18" s="23" t="s">
        <v>86</v>
      </c>
      <c r="B18" s="24" t="s">
        <v>87</v>
      </c>
      <c r="C18" s="25">
        <f>C19+C20+C21</f>
        <v>1604200</v>
      </c>
      <c r="D18" s="25">
        <f>D19+D20+D21</f>
        <v>204920.74</v>
      </c>
      <c r="E18" s="26">
        <f t="shared" si="0"/>
        <v>0.12774014462037153</v>
      </c>
    </row>
    <row r="19" spans="1:5" ht="15.75">
      <c r="A19" s="27" t="s">
        <v>41</v>
      </c>
      <c r="B19" s="28" t="s">
        <v>42</v>
      </c>
      <c r="C19" s="29">
        <v>877300</v>
      </c>
      <c r="D19" s="29">
        <v>141687</v>
      </c>
      <c r="E19" s="26">
        <f t="shared" si="0"/>
        <v>0.16150347657585776</v>
      </c>
    </row>
    <row r="20" spans="1:5" ht="15.75">
      <c r="A20" s="27" t="s">
        <v>47</v>
      </c>
      <c r="B20" s="28" t="s">
        <v>48</v>
      </c>
      <c r="C20" s="29">
        <v>376900</v>
      </c>
      <c r="D20" s="29">
        <v>63233.74</v>
      </c>
      <c r="E20" s="26">
        <f t="shared" si="0"/>
        <v>0.16777325550543909</v>
      </c>
    </row>
    <row r="21" spans="1:5" ht="25.5">
      <c r="A21" s="27" t="s">
        <v>57</v>
      </c>
      <c r="B21" s="28" t="s">
        <v>58</v>
      </c>
      <c r="C21" s="29">
        <v>350000</v>
      </c>
      <c r="D21" s="29">
        <v>0</v>
      </c>
      <c r="E21" s="26">
        <f t="shared" si="0"/>
        <v>0</v>
      </c>
    </row>
    <row r="22" spans="1:5" s="16" customFormat="1" ht="15.75">
      <c r="A22" s="23" t="s">
        <v>88</v>
      </c>
      <c r="B22" s="24" t="s">
        <v>89</v>
      </c>
      <c r="C22" s="25">
        <f>C23+C24</f>
        <v>166000</v>
      </c>
      <c r="D22" s="25">
        <f>D23+D24</f>
        <v>14000</v>
      </c>
      <c r="E22" s="26">
        <f t="shared" si="0"/>
        <v>8.4337349397590355E-2</v>
      </c>
    </row>
    <row r="23" spans="1:5" ht="15.75">
      <c r="A23" s="27" t="s">
        <v>41</v>
      </c>
      <c r="B23" s="28" t="s">
        <v>42</v>
      </c>
      <c r="C23" s="29">
        <v>120000</v>
      </c>
      <c r="D23" s="29">
        <v>14000</v>
      </c>
      <c r="E23" s="26">
        <f t="shared" si="0"/>
        <v>0.11666666666666667</v>
      </c>
    </row>
    <row r="24" spans="1:5" ht="25.5">
      <c r="A24" s="27" t="s">
        <v>57</v>
      </c>
      <c r="B24" s="28" t="s">
        <v>58</v>
      </c>
      <c r="C24" s="29">
        <v>46000</v>
      </c>
      <c r="D24" s="29">
        <v>0</v>
      </c>
      <c r="E24" s="26">
        <f t="shared" si="0"/>
        <v>0</v>
      </c>
    </row>
    <row r="25" spans="1:5" s="16" customFormat="1" ht="78.75">
      <c r="A25" s="23" t="s">
        <v>90</v>
      </c>
      <c r="B25" s="24" t="s">
        <v>91</v>
      </c>
      <c r="C25" s="25">
        <f>C26</f>
        <v>480000</v>
      </c>
      <c r="D25" s="25">
        <f>D26</f>
        <v>0</v>
      </c>
      <c r="E25" s="26">
        <f t="shared" si="0"/>
        <v>0</v>
      </c>
    </row>
    <row r="26" spans="1:5" ht="25.5">
      <c r="A26" s="27" t="s">
        <v>57</v>
      </c>
      <c r="B26" s="28" t="s">
        <v>58</v>
      </c>
      <c r="C26" s="29">
        <v>480000</v>
      </c>
      <c r="D26" s="29">
        <v>0</v>
      </c>
      <c r="E26" s="26">
        <f t="shared" si="0"/>
        <v>0</v>
      </c>
    </row>
    <row r="27" spans="1:5" s="16" customFormat="1" ht="31.5">
      <c r="A27" s="23" t="s">
        <v>92</v>
      </c>
      <c r="B27" s="24" t="s">
        <v>93</v>
      </c>
      <c r="C27" s="25">
        <f>C28+C29+C30</f>
        <v>3654000</v>
      </c>
      <c r="D27" s="25">
        <f>D28+D29+D30</f>
        <v>1110750</v>
      </c>
      <c r="E27" s="26">
        <f t="shared" si="0"/>
        <v>0.30398193760262726</v>
      </c>
    </row>
    <row r="28" spans="1:5" ht="15.75">
      <c r="A28" s="27" t="s">
        <v>41</v>
      </c>
      <c r="B28" s="28" t="s">
        <v>42</v>
      </c>
      <c r="C28" s="29">
        <v>0</v>
      </c>
      <c r="D28" s="29">
        <v>0</v>
      </c>
      <c r="E28" s="26"/>
    </row>
    <row r="29" spans="1:5" ht="15.75">
      <c r="A29" s="27" t="s">
        <v>47</v>
      </c>
      <c r="B29" s="28" t="s">
        <v>48</v>
      </c>
      <c r="C29" s="29">
        <v>0</v>
      </c>
      <c r="D29" s="29">
        <v>0</v>
      </c>
      <c r="E29" s="26"/>
    </row>
    <row r="30" spans="1:5" ht="15.75">
      <c r="A30" s="27" t="s">
        <v>82</v>
      </c>
      <c r="B30" s="28" t="s">
        <v>83</v>
      </c>
      <c r="C30" s="29">
        <v>3654000</v>
      </c>
      <c r="D30" s="29">
        <v>1110750</v>
      </c>
      <c r="E30" s="26">
        <f t="shared" si="0"/>
        <v>0.30398193760262726</v>
      </c>
    </row>
    <row r="31" spans="1:5" s="16" customFormat="1" ht="15.75">
      <c r="A31" s="23" t="s">
        <v>94</v>
      </c>
      <c r="B31" s="24" t="s">
        <v>95</v>
      </c>
      <c r="C31" s="25">
        <f>C32+C33+C34</f>
        <v>1170000</v>
      </c>
      <c r="D31" s="25">
        <f>D32+D33+D34</f>
        <v>296368</v>
      </c>
      <c r="E31" s="26">
        <f t="shared" si="0"/>
        <v>0.25330598290598288</v>
      </c>
    </row>
    <row r="32" spans="1:5" ht="15.75">
      <c r="A32" s="27" t="s">
        <v>41</v>
      </c>
      <c r="B32" s="28" t="s">
        <v>42</v>
      </c>
      <c r="C32" s="29">
        <v>195000</v>
      </c>
      <c r="D32" s="29">
        <v>22368</v>
      </c>
      <c r="E32" s="26">
        <f t="shared" si="0"/>
        <v>0.1147076923076923</v>
      </c>
    </row>
    <row r="33" spans="1:7" ht="15.75">
      <c r="A33" s="27" t="s">
        <v>47</v>
      </c>
      <c r="B33" s="28" t="s">
        <v>48</v>
      </c>
      <c r="C33" s="29">
        <v>150000</v>
      </c>
      <c r="D33" s="29">
        <v>0</v>
      </c>
      <c r="E33" s="26">
        <f t="shared" si="0"/>
        <v>0</v>
      </c>
    </row>
    <row r="34" spans="1:7" ht="25.5">
      <c r="A34" s="27" t="s">
        <v>57</v>
      </c>
      <c r="B34" s="28" t="s">
        <v>58</v>
      </c>
      <c r="C34" s="29">
        <v>825000</v>
      </c>
      <c r="D34" s="29">
        <v>274000</v>
      </c>
      <c r="E34" s="26">
        <f t="shared" si="0"/>
        <v>0.33212121212121209</v>
      </c>
    </row>
    <row r="35" spans="1:7" s="16" customFormat="1" ht="15.75">
      <c r="A35" s="23" t="s">
        <v>63</v>
      </c>
      <c r="B35" s="24" t="s">
        <v>64</v>
      </c>
      <c r="C35" s="25">
        <f>C36</f>
        <v>3500000</v>
      </c>
      <c r="D35" s="25">
        <f>D36</f>
        <v>1467367.39</v>
      </c>
      <c r="E35" s="26">
        <f t="shared" si="0"/>
        <v>0.4192478257142857</v>
      </c>
    </row>
    <row r="36" spans="1:7" ht="15.75">
      <c r="A36" s="27" t="s">
        <v>53</v>
      </c>
      <c r="B36" s="28" t="s">
        <v>54</v>
      </c>
      <c r="C36" s="29">
        <v>3500000</v>
      </c>
      <c r="D36" s="29">
        <v>1467367.39</v>
      </c>
      <c r="E36" s="26">
        <f t="shared" si="0"/>
        <v>0.4192478257142857</v>
      </c>
    </row>
    <row r="37" spans="1:7" s="16" customFormat="1" ht="15.75">
      <c r="A37" s="23" t="s">
        <v>96</v>
      </c>
      <c r="B37" s="24" t="s">
        <v>97</v>
      </c>
      <c r="C37" s="25">
        <f>C38</f>
        <v>350000</v>
      </c>
      <c r="D37" s="25">
        <f>D38</f>
        <v>17500</v>
      </c>
      <c r="E37" s="26">
        <f t="shared" si="0"/>
        <v>0.05</v>
      </c>
    </row>
    <row r="38" spans="1:7" ht="15.75">
      <c r="A38" s="27" t="s">
        <v>47</v>
      </c>
      <c r="B38" s="28" t="s">
        <v>48</v>
      </c>
      <c r="C38" s="29">
        <v>350000</v>
      </c>
      <c r="D38" s="29">
        <v>17500</v>
      </c>
      <c r="E38" s="26">
        <f t="shared" si="0"/>
        <v>0.05</v>
      </c>
    </row>
    <row r="39" spans="1:7" s="16" customFormat="1" ht="31.5">
      <c r="A39" s="23" t="s">
        <v>98</v>
      </c>
      <c r="B39" s="24" t="s">
        <v>99</v>
      </c>
      <c r="C39" s="25">
        <f>C40+C41</f>
        <v>120080</v>
      </c>
      <c r="D39" s="25">
        <f>D40+D41</f>
        <v>50666.3</v>
      </c>
      <c r="E39" s="26">
        <f t="shared" si="0"/>
        <v>0.42193787475016659</v>
      </c>
    </row>
    <row r="40" spans="1:7" ht="15.75">
      <c r="A40" s="27" t="s">
        <v>41</v>
      </c>
      <c r="B40" s="28" t="s">
        <v>42</v>
      </c>
      <c r="C40" s="29">
        <v>60080</v>
      </c>
      <c r="D40" s="29">
        <v>0</v>
      </c>
      <c r="E40" s="26">
        <f t="shared" si="0"/>
        <v>0</v>
      </c>
    </row>
    <row r="41" spans="1:7" ht="15.75">
      <c r="A41" s="27" t="s">
        <v>47</v>
      </c>
      <c r="B41" s="28" t="s">
        <v>48</v>
      </c>
      <c r="C41" s="29">
        <v>60000</v>
      </c>
      <c r="D41" s="29">
        <v>50666.3</v>
      </c>
      <c r="E41" s="26">
        <f t="shared" si="0"/>
        <v>0.8444383333333334</v>
      </c>
    </row>
    <row r="42" spans="1:7" s="16" customFormat="1" ht="15.75">
      <c r="A42" s="23" t="s">
        <v>35</v>
      </c>
      <c r="B42" s="24" t="s">
        <v>36</v>
      </c>
      <c r="C42" s="30">
        <f>C43+C44+C45+C46+C47+C48+C49+C50+C51+C52+C53</f>
        <v>36870397</v>
      </c>
      <c r="D42" s="30">
        <f>D43+D44+D45+D46+D47+D48+D49+D50+D51+D52+D53</f>
        <v>21030634.370000001</v>
      </c>
      <c r="E42" s="26">
        <f t="shared" si="0"/>
        <v>0.57039348857567229</v>
      </c>
      <c r="F42" s="17"/>
    </row>
    <row r="43" spans="1:7" ht="15.75">
      <c r="A43" s="27" t="s">
        <v>37</v>
      </c>
      <c r="B43" s="28" t="s">
        <v>38</v>
      </c>
      <c r="C43" s="31">
        <f>C55+C67+C78+C89+C101+C113+C124</f>
        <v>21944000</v>
      </c>
      <c r="D43" s="31">
        <f>D55+D67+D78+D89+D101+D113+D124</f>
        <v>13202514.140000001</v>
      </c>
      <c r="E43" s="26">
        <f t="shared" si="0"/>
        <v>0.60164574097703249</v>
      </c>
      <c r="G43" s="15"/>
    </row>
    <row r="44" spans="1:7" ht="15.75">
      <c r="A44" s="27" t="s">
        <v>39</v>
      </c>
      <c r="B44" s="28" t="s">
        <v>40</v>
      </c>
      <c r="C44" s="31">
        <f>C56+C68+C79+C90+C102+C114+C125</f>
        <v>4849440</v>
      </c>
      <c r="D44" s="31">
        <f>D56+D68+D79+D90+D102+D114+D125</f>
        <v>2954305</v>
      </c>
      <c r="E44" s="26">
        <f t="shared" si="0"/>
        <v>0.60920539278762087</v>
      </c>
    </row>
    <row r="45" spans="1:7" ht="15.75">
      <c r="A45" s="27" t="s">
        <v>41</v>
      </c>
      <c r="B45" s="28" t="s">
        <v>42</v>
      </c>
      <c r="C45" s="31">
        <f>C57+C69+C80+C91+C103+C126+C115</f>
        <v>466520</v>
      </c>
      <c r="D45" s="31">
        <f>D57+D69+D80+D91+D103+D126+D115</f>
        <v>167601.89000000001</v>
      </c>
      <c r="E45" s="26">
        <f t="shared" si="0"/>
        <v>0.35925981737117385</v>
      </c>
    </row>
    <row r="46" spans="1:7" ht="15.75">
      <c r="A46" s="27" t="s">
        <v>43</v>
      </c>
      <c r="B46" s="28" t="s">
        <v>44</v>
      </c>
      <c r="C46" s="31">
        <f t="shared" ref="C46:D52" si="1">C58+C70+C81+C92+C104+C116+C127</f>
        <v>44000</v>
      </c>
      <c r="D46" s="31">
        <f t="shared" si="1"/>
        <v>19999.900000000001</v>
      </c>
      <c r="E46" s="26">
        <f t="shared" si="0"/>
        <v>0.45454318181818187</v>
      </c>
    </row>
    <row r="47" spans="1:7" ht="15.75">
      <c r="A47" s="27" t="s">
        <v>45</v>
      </c>
      <c r="B47" s="28" t="s">
        <v>46</v>
      </c>
      <c r="C47" s="31">
        <f t="shared" si="1"/>
        <v>3374000</v>
      </c>
      <c r="D47" s="31">
        <f t="shared" si="1"/>
        <v>1754131.4600000002</v>
      </c>
      <c r="E47" s="26">
        <f t="shared" si="0"/>
        <v>0.51989669828097218</v>
      </c>
    </row>
    <row r="48" spans="1:7" ht="15.75">
      <c r="A48" s="27" t="s">
        <v>47</v>
      </c>
      <c r="B48" s="28" t="s">
        <v>48</v>
      </c>
      <c r="C48" s="31">
        <f t="shared" si="1"/>
        <v>1877707</v>
      </c>
      <c r="D48" s="31">
        <f t="shared" si="1"/>
        <v>762430.32</v>
      </c>
      <c r="E48" s="26">
        <f t="shared" si="0"/>
        <v>0.40604328577355248</v>
      </c>
    </row>
    <row r="49" spans="1:5" ht="15.75">
      <c r="A49" s="27" t="s">
        <v>49</v>
      </c>
      <c r="B49" s="28" t="s">
        <v>50</v>
      </c>
      <c r="C49" s="31">
        <f t="shared" si="1"/>
        <v>25000</v>
      </c>
      <c r="D49" s="31">
        <f t="shared" si="1"/>
        <v>8696.0299999999988</v>
      </c>
      <c r="E49" s="26">
        <f t="shared" si="0"/>
        <v>0.34784119999999996</v>
      </c>
    </row>
    <row r="50" spans="1:5" ht="15.75">
      <c r="A50" s="27" t="s">
        <v>51</v>
      </c>
      <c r="B50" s="28" t="s">
        <v>52</v>
      </c>
      <c r="C50" s="31">
        <f t="shared" si="1"/>
        <v>293160</v>
      </c>
      <c r="D50" s="31">
        <f t="shared" si="1"/>
        <v>125561.68999999999</v>
      </c>
      <c r="E50" s="26">
        <f t="shared" si="0"/>
        <v>0.42830430481648241</v>
      </c>
    </row>
    <row r="51" spans="1:5" ht="15.75">
      <c r="A51" s="27" t="s">
        <v>53</v>
      </c>
      <c r="B51" s="28" t="s">
        <v>54</v>
      </c>
      <c r="C51" s="31">
        <f t="shared" si="1"/>
        <v>857300</v>
      </c>
      <c r="D51" s="31">
        <f t="shared" si="1"/>
        <v>371205.24000000005</v>
      </c>
      <c r="E51" s="26">
        <f t="shared" si="0"/>
        <v>0.43299339787705593</v>
      </c>
    </row>
    <row r="52" spans="1:5" ht="15.75">
      <c r="A52" s="27" t="s">
        <v>55</v>
      </c>
      <c r="B52" s="28" t="s">
        <v>56</v>
      </c>
      <c r="C52" s="31">
        <f t="shared" si="1"/>
        <v>3130500</v>
      </c>
      <c r="D52" s="31">
        <f t="shared" si="1"/>
        <v>1655418.7000000002</v>
      </c>
      <c r="E52" s="26">
        <f t="shared" si="0"/>
        <v>0.52880329020923178</v>
      </c>
    </row>
    <row r="53" spans="1:5" ht="25.5">
      <c r="A53" s="27" t="s">
        <v>57</v>
      </c>
      <c r="B53" s="28" t="s">
        <v>58</v>
      </c>
      <c r="C53" s="31">
        <f>C65+C99+C111</f>
        <v>8770</v>
      </c>
      <c r="D53" s="31">
        <f>D65+D99+D111</f>
        <v>8770</v>
      </c>
      <c r="E53" s="26">
        <f t="shared" si="0"/>
        <v>1</v>
      </c>
    </row>
    <row r="54" spans="1:5" ht="15.75" hidden="1">
      <c r="A54" s="32" t="s">
        <v>35</v>
      </c>
      <c r="B54" s="33" t="s">
        <v>34</v>
      </c>
      <c r="C54" s="34">
        <f>C55+C56+C57+C58+C59+C60+C61+C62+C63+C64+C65</f>
        <v>2035568</v>
      </c>
      <c r="D54" s="34">
        <f>D55+D56+D57+D58+D59+D60+D61+D62+D63+D64+D65</f>
        <v>1082710.99</v>
      </c>
      <c r="E54" s="26">
        <f t="shared" si="0"/>
        <v>0.5318962520534809</v>
      </c>
    </row>
    <row r="55" spans="1:5" ht="15.75" hidden="1">
      <c r="A55" s="27" t="s">
        <v>37</v>
      </c>
      <c r="B55" s="28" t="s">
        <v>38</v>
      </c>
      <c r="C55" s="29">
        <v>1194700</v>
      </c>
      <c r="D55" s="29">
        <v>657110.38</v>
      </c>
      <c r="E55" s="26">
        <f t="shared" si="0"/>
        <v>0.55002124382690221</v>
      </c>
    </row>
    <row r="56" spans="1:5" ht="15.75" hidden="1">
      <c r="A56" s="27" t="s">
        <v>39</v>
      </c>
      <c r="B56" s="28" t="s">
        <v>40</v>
      </c>
      <c r="C56" s="29">
        <v>262800</v>
      </c>
      <c r="D56" s="29">
        <v>146703.87</v>
      </c>
      <c r="E56" s="26">
        <f t="shared" si="0"/>
        <v>0.55823390410958906</v>
      </c>
    </row>
    <row r="57" spans="1:5" ht="15.75" hidden="1">
      <c r="A57" s="27" t="s">
        <v>41</v>
      </c>
      <c r="B57" s="28" t="s">
        <v>42</v>
      </c>
      <c r="C57" s="29">
        <v>35000</v>
      </c>
      <c r="D57" s="29">
        <v>13792.18</v>
      </c>
      <c r="E57" s="26">
        <f t="shared" si="0"/>
        <v>0.3940622857142857</v>
      </c>
    </row>
    <row r="58" spans="1:5" ht="15.75" hidden="1">
      <c r="A58" s="27" t="s">
        <v>43</v>
      </c>
      <c r="B58" s="28" t="s">
        <v>44</v>
      </c>
      <c r="C58" s="29">
        <v>5000</v>
      </c>
      <c r="D58" s="29">
        <v>0</v>
      </c>
      <c r="E58" s="26">
        <f t="shared" si="0"/>
        <v>0</v>
      </c>
    </row>
    <row r="59" spans="1:5" ht="15.75" hidden="1">
      <c r="A59" s="27" t="s">
        <v>45</v>
      </c>
      <c r="B59" s="28" t="s">
        <v>46</v>
      </c>
      <c r="C59" s="29">
        <v>184000</v>
      </c>
      <c r="D59" s="29">
        <v>91228.09</v>
      </c>
      <c r="E59" s="26">
        <f t="shared" si="0"/>
        <v>0.49580483695652172</v>
      </c>
    </row>
    <row r="60" spans="1:5" ht="15.75" hidden="1">
      <c r="A60" s="27" t="s">
        <v>47</v>
      </c>
      <c r="B60" s="28" t="s">
        <v>48</v>
      </c>
      <c r="C60" s="29">
        <v>106878</v>
      </c>
      <c r="D60" s="29">
        <v>31209.59</v>
      </c>
      <c r="E60" s="26">
        <f t="shared" si="0"/>
        <v>0.29201135874548551</v>
      </c>
    </row>
    <row r="61" spans="1:5" ht="15.75" hidden="1">
      <c r="A61" s="27" t="s">
        <v>49</v>
      </c>
      <c r="B61" s="28" t="s">
        <v>50</v>
      </c>
      <c r="C61" s="29">
        <v>3000</v>
      </c>
      <c r="D61" s="29">
        <v>960</v>
      </c>
      <c r="E61" s="26">
        <f t="shared" si="0"/>
        <v>0.32</v>
      </c>
    </row>
    <row r="62" spans="1:5" ht="15.75" hidden="1">
      <c r="A62" s="27" t="s">
        <v>51</v>
      </c>
      <c r="B62" s="28" t="s">
        <v>52</v>
      </c>
      <c r="C62" s="29">
        <v>6600</v>
      </c>
      <c r="D62" s="29">
        <v>3230.15</v>
      </c>
      <c r="E62" s="26">
        <f t="shared" si="0"/>
        <v>0.48941666666666667</v>
      </c>
    </row>
    <row r="63" spans="1:5" ht="15.75" hidden="1">
      <c r="A63" s="27" t="s">
        <v>53</v>
      </c>
      <c r="B63" s="28" t="s">
        <v>54</v>
      </c>
      <c r="C63" s="29">
        <v>36200</v>
      </c>
      <c r="D63" s="29">
        <v>15419.78</v>
      </c>
      <c r="E63" s="26">
        <f t="shared" si="0"/>
        <v>0.42596077348066302</v>
      </c>
    </row>
    <row r="64" spans="1:5" ht="15.75" hidden="1">
      <c r="A64" s="27" t="s">
        <v>55</v>
      </c>
      <c r="B64" s="28" t="s">
        <v>56</v>
      </c>
      <c r="C64" s="29">
        <v>199900</v>
      </c>
      <c r="D64" s="29">
        <v>121566.95</v>
      </c>
      <c r="E64" s="26">
        <f t="shared" si="0"/>
        <v>0.60813881940970482</v>
      </c>
    </row>
    <row r="65" spans="1:5" ht="25.5" hidden="1">
      <c r="A65" s="27" t="s">
        <v>57</v>
      </c>
      <c r="B65" s="28" t="s">
        <v>58</v>
      </c>
      <c r="C65" s="29">
        <v>1490</v>
      </c>
      <c r="D65" s="29">
        <v>1490</v>
      </c>
      <c r="E65" s="26">
        <f t="shared" si="0"/>
        <v>1</v>
      </c>
    </row>
    <row r="66" spans="1:5" ht="15.75" hidden="1">
      <c r="A66" s="32" t="s">
        <v>35</v>
      </c>
      <c r="B66" s="33" t="s">
        <v>60</v>
      </c>
      <c r="C66" s="34">
        <f>C67+C68+C69+C70+C71+C72+C73+C74+C75+C76</f>
        <v>8276735</v>
      </c>
      <c r="D66" s="34">
        <f>D67+D68+D69+D70+D71+D72+D73+D74+D75+D76</f>
        <v>4182813.57</v>
      </c>
      <c r="E66" s="26">
        <f t="shared" si="0"/>
        <v>0.50537000036850277</v>
      </c>
    </row>
    <row r="67" spans="1:5" ht="15.75" hidden="1">
      <c r="A67" s="27" t="s">
        <v>37</v>
      </c>
      <c r="B67" s="28" t="s">
        <v>38</v>
      </c>
      <c r="C67" s="29">
        <v>5033800</v>
      </c>
      <c r="D67" s="29">
        <v>2603188.69</v>
      </c>
      <c r="E67" s="26">
        <f t="shared" si="0"/>
        <v>0.5171418590329373</v>
      </c>
    </row>
    <row r="68" spans="1:5" ht="15.75" hidden="1">
      <c r="A68" s="27" t="s">
        <v>39</v>
      </c>
      <c r="B68" s="28" t="s">
        <v>40</v>
      </c>
      <c r="C68" s="29">
        <v>1129400</v>
      </c>
      <c r="D68" s="29">
        <v>590231.09</v>
      </c>
      <c r="E68" s="26">
        <f t="shared" si="0"/>
        <v>0.52260588808216746</v>
      </c>
    </row>
    <row r="69" spans="1:5" ht="15.75" hidden="1">
      <c r="A69" s="27" t="s">
        <v>41</v>
      </c>
      <c r="B69" s="28" t="s">
        <v>42</v>
      </c>
      <c r="C69" s="29">
        <v>90500</v>
      </c>
      <c r="D69" s="29">
        <v>25297.94</v>
      </c>
      <c r="E69" s="26">
        <f t="shared" si="0"/>
        <v>0.27953524861878454</v>
      </c>
    </row>
    <row r="70" spans="1:5" ht="15.75" hidden="1">
      <c r="A70" s="27" t="s">
        <v>43</v>
      </c>
      <c r="B70" s="28" t="s">
        <v>44</v>
      </c>
      <c r="C70" s="29">
        <v>10000</v>
      </c>
      <c r="D70" s="29">
        <v>10000</v>
      </c>
      <c r="E70" s="26">
        <f t="shared" si="0"/>
        <v>1</v>
      </c>
    </row>
    <row r="71" spans="1:5" ht="15.75" hidden="1">
      <c r="A71" s="27" t="s">
        <v>45</v>
      </c>
      <c r="B71" s="28" t="s">
        <v>46</v>
      </c>
      <c r="C71" s="29">
        <v>750000</v>
      </c>
      <c r="D71" s="29">
        <v>437786.83</v>
      </c>
      <c r="E71" s="26">
        <f t="shared" ref="E71:E134" si="2">D71/C71</f>
        <v>0.58371577333333335</v>
      </c>
    </row>
    <row r="72" spans="1:5" ht="15.75" hidden="1">
      <c r="A72" s="27" t="s">
        <v>47</v>
      </c>
      <c r="B72" s="28" t="s">
        <v>48</v>
      </c>
      <c r="C72" s="29">
        <v>187835</v>
      </c>
      <c r="D72" s="29">
        <v>113335.93</v>
      </c>
      <c r="E72" s="26">
        <f t="shared" si="2"/>
        <v>0.60338025394628259</v>
      </c>
    </row>
    <row r="73" spans="1:5" ht="15.75" hidden="1">
      <c r="A73" s="27" t="s">
        <v>49</v>
      </c>
      <c r="B73" s="28" t="s">
        <v>50</v>
      </c>
      <c r="C73" s="29">
        <v>5000</v>
      </c>
      <c r="D73" s="29">
        <v>768.04</v>
      </c>
      <c r="E73" s="26">
        <f t="shared" si="2"/>
        <v>0.15360799999999999</v>
      </c>
    </row>
    <row r="74" spans="1:5" ht="15.75" hidden="1">
      <c r="A74" s="27" t="s">
        <v>51</v>
      </c>
      <c r="B74" s="28" t="s">
        <v>52</v>
      </c>
      <c r="C74" s="29">
        <v>80000</v>
      </c>
      <c r="D74" s="29">
        <v>38856.089999999997</v>
      </c>
      <c r="E74" s="26">
        <f t="shared" si="2"/>
        <v>0.48570112499999996</v>
      </c>
    </row>
    <row r="75" spans="1:5" ht="15.75" hidden="1">
      <c r="A75" s="27" t="s">
        <v>53</v>
      </c>
      <c r="B75" s="28" t="s">
        <v>54</v>
      </c>
      <c r="C75" s="29">
        <v>240200</v>
      </c>
      <c r="D75" s="29">
        <v>92349.38</v>
      </c>
      <c r="E75" s="26">
        <f t="shared" si="2"/>
        <v>0.38446869275603668</v>
      </c>
    </row>
    <row r="76" spans="1:5" ht="15.75" hidden="1">
      <c r="A76" s="27" t="s">
        <v>55</v>
      </c>
      <c r="B76" s="28" t="s">
        <v>56</v>
      </c>
      <c r="C76" s="29">
        <v>750000</v>
      </c>
      <c r="D76" s="29">
        <v>270999.58</v>
      </c>
      <c r="E76" s="26">
        <f t="shared" si="2"/>
        <v>0.36133277333333336</v>
      </c>
    </row>
    <row r="77" spans="1:5" ht="15.75" hidden="1">
      <c r="A77" s="32" t="s">
        <v>35</v>
      </c>
      <c r="B77" s="33" t="s">
        <v>66</v>
      </c>
      <c r="C77" s="34">
        <f>C78+C79+C80+C81+C82+C83+C84+C85+C86+C87</f>
        <v>4966500</v>
      </c>
      <c r="D77" s="34">
        <f>D78+D79+D80+D81+D82+D83+D84+D85+D86+D87</f>
        <v>3116362.1100000008</v>
      </c>
      <c r="E77" s="26">
        <f t="shared" si="2"/>
        <v>0.62747651464814269</v>
      </c>
    </row>
    <row r="78" spans="1:5" ht="15.75" hidden="1">
      <c r="A78" s="27" t="s">
        <v>37</v>
      </c>
      <c r="B78" s="28" t="s">
        <v>38</v>
      </c>
      <c r="C78" s="29">
        <v>3245600</v>
      </c>
      <c r="D78" s="29">
        <v>2082180.15</v>
      </c>
      <c r="E78" s="26">
        <f t="shared" si="2"/>
        <v>0.64153936098102038</v>
      </c>
    </row>
    <row r="79" spans="1:5" ht="15.75" hidden="1">
      <c r="A79" s="27" t="s">
        <v>39</v>
      </c>
      <c r="B79" s="28" t="s">
        <v>40</v>
      </c>
      <c r="C79" s="29">
        <v>714000</v>
      </c>
      <c r="D79" s="29">
        <v>458986.1</v>
      </c>
      <c r="E79" s="26">
        <f t="shared" si="2"/>
        <v>0.64283767507002798</v>
      </c>
    </row>
    <row r="80" spans="1:5" ht="15.75" hidden="1">
      <c r="A80" s="27" t="s">
        <v>41</v>
      </c>
      <c r="B80" s="28" t="s">
        <v>42</v>
      </c>
      <c r="C80" s="29">
        <v>51000</v>
      </c>
      <c r="D80" s="29">
        <v>30112.45</v>
      </c>
      <c r="E80" s="26">
        <f t="shared" si="2"/>
        <v>0.59044019607843135</v>
      </c>
    </row>
    <row r="81" spans="1:5" ht="15.75" hidden="1">
      <c r="A81" s="27" t="s">
        <v>43</v>
      </c>
      <c r="B81" s="28" t="s">
        <v>44</v>
      </c>
      <c r="C81" s="29">
        <v>7000</v>
      </c>
      <c r="D81" s="29">
        <v>0</v>
      </c>
      <c r="E81" s="26">
        <f t="shared" si="2"/>
        <v>0</v>
      </c>
    </row>
    <row r="82" spans="1:5" ht="15.75" hidden="1">
      <c r="A82" s="27" t="s">
        <v>45</v>
      </c>
      <c r="B82" s="28" t="s">
        <v>46</v>
      </c>
      <c r="C82" s="29">
        <v>500000</v>
      </c>
      <c r="D82" s="29">
        <v>299911.43</v>
      </c>
      <c r="E82" s="26">
        <f t="shared" si="2"/>
        <v>0.59982285999999996</v>
      </c>
    </row>
    <row r="83" spans="1:5" ht="15.75" hidden="1">
      <c r="A83" s="27" t="s">
        <v>47</v>
      </c>
      <c r="B83" s="28" t="s">
        <v>48</v>
      </c>
      <c r="C83" s="29">
        <v>140000</v>
      </c>
      <c r="D83" s="29">
        <v>99640.85</v>
      </c>
      <c r="E83" s="26">
        <f t="shared" si="2"/>
        <v>0.7117203571428572</v>
      </c>
    </row>
    <row r="84" spans="1:5" ht="15.75" hidden="1">
      <c r="A84" s="27" t="s">
        <v>49</v>
      </c>
      <c r="B84" s="28" t="s">
        <v>50</v>
      </c>
      <c r="C84" s="29">
        <v>2000</v>
      </c>
      <c r="D84" s="29">
        <v>0</v>
      </c>
      <c r="E84" s="26">
        <f t="shared" si="2"/>
        <v>0</v>
      </c>
    </row>
    <row r="85" spans="1:5" ht="15.75" hidden="1">
      <c r="A85" s="27" t="s">
        <v>51</v>
      </c>
      <c r="B85" s="28" t="s">
        <v>52</v>
      </c>
      <c r="C85" s="29">
        <v>42000</v>
      </c>
      <c r="D85" s="29">
        <v>15776.93</v>
      </c>
      <c r="E85" s="26">
        <f t="shared" si="2"/>
        <v>0.37564119047619049</v>
      </c>
    </row>
    <row r="86" spans="1:5" ht="15.75" hidden="1">
      <c r="A86" s="27" t="s">
        <v>53</v>
      </c>
      <c r="B86" s="28" t="s">
        <v>54</v>
      </c>
      <c r="C86" s="29">
        <v>65000</v>
      </c>
      <c r="D86" s="29">
        <v>22072.27</v>
      </c>
      <c r="E86" s="26">
        <f t="shared" si="2"/>
        <v>0.33957338461538461</v>
      </c>
    </row>
    <row r="87" spans="1:5" ht="15.75" hidden="1">
      <c r="A87" s="27" t="s">
        <v>55</v>
      </c>
      <c r="B87" s="28" t="s">
        <v>56</v>
      </c>
      <c r="C87" s="29">
        <v>199900</v>
      </c>
      <c r="D87" s="29">
        <v>107681.93</v>
      </c>
      <c r="E87" s="26">
        <f t="shared" si="2"/>
        <v>0.53867898949474735</v>
      </c>
    </row>
    <row r="88" spans="1:5" ht="15.75" hidden="1">
      <c r="A88" s="32" t="s">
        <v>35</v>
      </c>
      <c r="B88" s="33" t="s">
        <v>70</v>
      </c>
      <c r="C88" s="34">
        <f>C89+C90+C91+C92+C93+C94+C95+C96+C97+C98+C99</f>
        <v>4343535</v>
      </c>
      <c r="D88" s="34">
        <f>D89+D90+D91+D92+D93+D94+D95+D96+D97+D98+D99</f>
        <v>2015550.7599999998</v>
      </c>
      <c r="E88" s="26">
        <f t="shared" si="2"/>
        <v>0.46403465380156939</v>
      </c>
    </row>
    <row r="89" spans="1:5" ht="15.75" hidden="1">
      <c r="A89" s="27" t="s">
        <v>37</v>
      </c>
      <c r="B89" s="28" t="s">
        <v>38</v>
      </c>
      <c r="C89" s="29">
        <v>2191200</v>
      </c>
      <c r="D89" s="29">
        <v>1221784.53</v>
      </c>
      <c r="E89" s="26">
        <f t="shared" si="2"/>
        <v>0.5575869523548741</v>
      </c>
    </row>
    <row r="90" spans="1:5" ht="15.75" hidden="1">
      <c r="A90" s="27" t="s">
        <v>39</v>
      </c>
      <c r="B90" s="28" t="s">
        <v>40</v>
      </c>
      <c r="C90" s="29">
        <v>482040</v>
      </c>
      <c r="D90" s="29">
        <v>278860.64</v>
      </c>
      <c r="E90" s="26">
        <f t="shared" si="2"/>
        <v>0.57850103725831881</v>
      </c>
    </row>
    <row r="91" spans="1:5" ht="15.75" hidden="1">
      <c r="A91" s="27" t="s">
        <v>41</v>
      </c>
      <c r="B91" s="28" t="s">
        <v>42</v>
      </c>
      <c r="C91" s="29">
        <v>35000</v>
      </c>
      <c r="D91" s="29">
        <v>16628.12</v>
      </c>
      <c r="E91" s="26">
        <f t="shared" si="2"/>
        <v>0.47508914285714282</v>
      </c>
    </row>
    <row r="92" spans="1:5" ht="15.75" hidden="1">
      <c r="A92" s="27" t="s">
        <v>43</v>
      </c>
      <c r="B92" s="28" t="s">
        <v>44</v>
      </c>
      <c r="C92" s="29">
        <v>5000</v>
      </c>
      <c r="D92" s="29">
        <v>0</v>
      </c>
      <c r="E92" s="26">
        <f t="shared" si="2"/>
        <v>0</v>
      </c>
    </row>
    <row r="93" spans="1:5" ht="15.75" hidden="1">
      <c r="A93" s="27" t="s">
        <v>45</v>
      </c>
      <c r="B93" s="28" t="s">
        <v>46</v>
      </c>
      <c r="C93" s="29">
        <v>350000</v>
      </c>
      <c r="D93" s="29">
        <v>134744.13</v>
      </c>
      <c r="E93" s="26">
        <f t="shared" si="2"/>
        <v>0.38498322857142858</v>
      </c>
    </row>
    <row r="94" spans="1:5" ht="15.75" hidden="1">
      <c r="A94" s="27" t="s">
        <v>47</v>
      </c>
      <c r="B94" s="28" t="s">
        <v>48</v>
      </c>
      <c r="C94" s="29">
        <v>810535</v>
      </c>
      <c r="D94" s="29">
        <v>79399.03</v>
      </c>
      <c r="E94" s="26">
        <f t="shared" si="2"/>
        <v>9.7958792649299534E-2</v>
      </c>
    </row>
    <row r="95" spans="1:5" ht="15.75" hidden="1">
      <c r="A95" s="27" t="s">
        <v>49</v>
      </c>
      <c r="B95" s="28" t="s">
        <v>50</v>
      </c>
      <c r="C95" s="29">
        <v>3000</v>
      </c>
      <c r="D95" s="29">
        <v>2108</v>
      </c>
      <c r="E95" s="26">
        <f t="shared" si="2"/>
        <v>0.70266666666666666</v>
      </c>
    </row>
    <row r="96" spans="1:5" ht="15.75" hidden="1">
      <c r="A96" s="27" t="s">
        <v>51</v>
      </c>
      <c r="B96" s="28" t="s">
        <v>52</v>
      </c>
      <c r="C96" s="29">
        <v>41760</v>
      </c>
      <c r="D96" s="29">
        <v>6415.78</v>
      </c>
      <c r="E96" s="26">
        <f t="shared" si="2"/>
        <v>0.15363457854406129</v>
      </c>
    </row>
    <row r="97" spans="1:5" ht="15.75" hidden="1">
      <c r="A97" s="27" t="s">
        <v>53</v>
      </c>
      <c r="B97" s="28" t="s">
        <v>54</v>
      </c>
      <c r="C97" s="29">
        <v>60000</v>
      </c>
      <c r="D97" s="29">
        <v>28479.15</v>
      </c>
      <c r="E97" s="26">
        <f t="shared" si="2"/>
        <v>0.47465250000000003</v>
      </c>
    </row>
    <row r="98" spans="1:5" ht="15.75" hidden="1">
      <c r="A98" s="27" t="s">
        <v>55</v>
      </c>
      <c r="B98" s="28" t="s">
        <v>56</v>
      </c>
      <c r="C98" s="29">
        <v>360700</v>
      </c>
      <c r="D98" s="29">
        <v>242831.38</v>
      </c>
      <c r="E98" s="26">
        <f t="shared" si="2"/>
        <v>0.67322256723038543</v>
      </c>
    </row>
    <row r="99" spans="1:5" ht="25.5" hidden="1">
      <c r="A99" s="27" t="s">
        <v>57</v>
      </c>
      <c r="B99" s="28" t="s">
        <v>58</v>
      </c>
      <c r="C99" s="29">
        <v>4300</v>
      </c>
      <c r="D99" s="29">
        <v>4300</v>
      </c>
      <c r="E99" s="26">
        <f t="shared" si="2"/>
        <v>1</v>
      </c>
    </row>
    <row r="100" spans="1:5" ht="15.75" hidden="1">
      <c r="A100" s="32" t="s">
        <v>35</v>
      </c>
      <c r="B100" s="33" t="s">
        <v>76</v>
      </c>
      <c r="C100" s="34">
        <f>C101+C102+C103+C104+C105+C106+C107+C108+C109+C110+C111</f>
        <v>5869192</v>
      </c>
      <c r="D100" s="34">
        <f>D101+D102+D103+D104+D105+D106+D107+D108+D109+D110+D111</f>
        <v>3737522.38</v>
      </c>
      <c r="E100" s="26">
        <f t="shared" si="2"/>
        <v>0.63680356342065481</v>
      </c>
    </row>
    <row r="101" spans="1:5" ht="15.75" hidden="1">
      <c r="A101" s="27" t="s">
        <v>37</v>
      </c>
      <c r="B101" s="28" t="s">
        <v>38</v>
      </c>
      <c r="C101" s="29">
        <v>3663700</v>
      </c>
      <c r="D101" s="29">
        <v>2378257.39</v>
      </c>
      <c r="E101" s="26">
        <f t="shared" si="2"/>
        <v>0.64914086579141306</v>
      </c>
    </row>
    <row r="102" spans="1:5" ht="15.75" hidden="1">
      <c r="A102" s="27" t="s">
        <v>39</v>
      </c>
      <c r="B102" s="28" t="s">
        <v>40</v>
      </c>
      <c r="C102" s="29">
        <v>805900</v>
      </c>
      <c r="D102" s="29">
        <v>523292.38</v>
      </c>
      <c r="E102" s="26">
        <f t="shared" si="2"/>
        <v>0.64932669065640902</v>
      </c>
    </row>
    <row r="103" spans="1:5" ht="15.75" hidden="1">
      <c r="A103" s="27" t="s">
        <v>41</v>
      </c>
      <c r="B103" s="28" t="s">
        <v>42</v>
      </c>
      <c r="C103" s="29">
        <v>68020</v>
      </c>
      <c r="D103" s="29">
        <v>47875</v>
      </c>
      <c r="E103" s="26">
        <f t="shared" si="2"/>
        <v>0.70383710673331368</v>
      </c>
    </row>
    <row r="104" spans="1:5" ht="15.75" hidden="1">
      <c r="A104" s="27" t="s">
        <v>43</v>
      </c>
      <c r="B104" s="28" t="s">
        <v>44</v>
      </c>
      <c r="C104" s="29">
        <v>5000</v>
      </c>
      <c r="D104" s="29">
        <v>4999.8999999999996</v>
      </c>
      <c r="E104" s="26">
        <f t="shared" si="2"/>
        <v>0.99997999999999998</v>
      </c>
    </row>
    <row r="105" spans="1:5" ht="15.75" hidden="1">
      <c r="A105" s="27" t="s">
        <v>45</v>
      </c>
      <c r="B105" s="28" t="s">
        <v>46</v>
      </c>
      <c r="C105" s="29">
        <v>540000</v>
      </c>
      <c r="D105" s="29">
        <v>276151.18</v>
      </c>
      <c r="E105" s="26">
        <f t="shared" si="2"/>
        <v>0.51139107407407403</v>
      </c>
    </row>
    <row r="106" spans="1:5" ht="15.75" hidden="1">
      <c r="A106" s="27" t="s">
        <v>47</v>
      </c>
      <c r="B106" s="28" t="s">
        <v>48</v>
      </c>
      <c r="C106" s="29">
        <v>171792</v>
      </c>
      <c r="D106" s="29">
        <v>109005.61</v>
      </c>
      <c r="E106" s="26">
        <f t="shared" si="2"/>
        <v>0.63452087408028313</v>
      </c>
    </row>
    <row r="107" spans="1:5" ht="15.75" hidden="1">
      <c r="A107" s="27" t="s">
        <v>49</v>
      </c>
      <c r="B107" s="28" t="s">
        <v>50</v>
      </c>
      <c r="C107" s="29">
        <v>6000</v>
      </c>
      <c r="D107" s="29">
        <v>0</v>
      </c>
      <c r="E107" s="26">
        <f t="shared" si="2"/>
        <v>0</v>
      </c>
    </row>
    <row r="108" spans="1:5" ht="15.75" hidden="1">
      <c r="A108" s="27" t="s">
        <v>51</v>
      </c>
      <c r="B108" s="28" t="s">
        <v>52</v>
      </c>
      <c r="C108" s="29">
        <v>64800</v>
      </c>
      <c r="D108" s="29">
        <v>34753.699999999997</v>
      </c>
      <c r="E108" s="26">
        <f t="shared" si="2"/>
        <v>0.53632253086419746</v>
      </c>
    </row>
    <row r="109" spans="1:5" ht="15.75" hidden="1">
      <c r="A109" s="27" t="s">
        <v>53</v>
      </c>
      <c r="B109" s="28" t="s">
        <v>54</v>
      </c>
      <c r="C109" s="29">
        <v>96000</v>
      </c>
      <c r="D109" s="29">
        <v>66810.880000000005</v>
      </c>
      <c r="E109" s="26">
        <f t="shared" si="2"/>
        <v>0.69594666666666671</v>
      </c>
    </row>
    <row r="110" spans="1:5" ht="15.75" hidden="1">
      <c r="A110" s="27" t="s">
        <v>55</v>
      </c>
      <c r="B110" s="28" t="s">
        <v>56</v>
      </c>
      <c r="C110" s="29">
        <v>445000</v>
      </c>
      <c r="D110" s="29">
        <v>293396.34000000003</v>
      </c>
      <c r="E110" s="26">
        <f t="shared" si="2"/>
        <v>0.65931761797752819</v>
      </c>
    </row>
    <row r="111" spans="1:5" ht="25.5" hidden="1">
      <c r="A111" s="27" t="s">
        <v>57</v>
      </c>
      <c r="B111" s="28" t="s">
        <v>58</v>
      </c>
      <c r="C111" s="29">
        <v>2980</v>
      </c>
      <c r="D111" s="29">
        <v>2980</v>
      </c>
      <c r="E111" s="26">
        <f t="shared" si="2"/>
        <v>1</v>
      </c>
    </row>
    <row r="112" spans="1:5" ht="15.75" hidden="1">
      <c r="A112" s="32" t="s">
        <v>35</v>
      </c>
      <c r="B112" s="33" t="s">
        <v>78</v>
      </c>
      <c r="C112" s="34">
        <f>C113+C114+C115+C116+C117+C118+C119+C120+C121+C122</f>
        <v>7182092</v>
      </c>
      <c r="D112" s="34">
        <f>D113+D114+D115+D116+D117+D118+D119+D120+D121+D122</f>
        <v>4498708.2300000004</v>
      </c>
      <c r="E112" s="26">
        <f t="shared" si="2"/>
        <v>0.62637853009958666</v>
      </c>
    </row>
    <row r="113" spans="1:5" ht="15.75" hidden="1">
      <c r="A113" s="27" t="s">
        <v>37</v>
      </c>
      <c r="B113" s="28" t="s">
        <v>38</v>
      </c>
      <c r="C113" s="29">
        <v>4370000</v>
      </c>
      <c r="D113" s="29">
        <v>2847799.64</v>
      </c>
      <c r="E113" s="26">
        <f t="shared" si="2"/>
        <v>0.65167039816933636</v>
      </c>
    </row>
    <row r="114" spans="1:5" ht="15.75" hidden="1">
      <c r="A114" s="27" t="s">
        <v>39</v>
      </c>
      <c r="B114" s="28" t="s">
        <v>40</v>
      </c>
      <c r="C114" s="29">
        <v>961400</v>
      </c>
      <c r="D114" s="29">
        <v>636790.92000000004</v>
      </c>
      <c r="E114" s="26">
        <f t="shared" si="2"/>
        <v>0.66235793634283346</v>
      </c>
    </row>
    <row r="115" spans="1:5" ht="15.75" hidden="1">
      <c r="A115" s="27" t="s">
        <v>41</v>
      </c>
      <c r="B115" s="28" t="s">
        <v>42</v>
      </c>
      <c r="C115" s="29">
        <v>105000</v>
      </c>
      <c r="D115" s="29">
        <v>31001.200000000001</v>
      </c>
      <c r="E115" s="26">
        <f t="shared" si="2"/>
        <v>0.2952495238095238</v>
      </c>
    </row>
    <row r="116" spans="1:5" ht="15.75" hidden="1">
      <c r="A116" s="27" t="s">
        <v>43</v>
      </c>
      <c r="B116" s="28" t="s">
        <v>44</v>
      </c>
      <c r="C116" s="29">
        <v>5000</v>
      </c>
      <c r="D116" s="29">
        <v>5000</v>
      </c>
      <c r="E116" s="26">
        <f t="shared" si="2"/>
        <v>1</v>
      </c>
    </row>
    <row r="117" spans="1:5" ht="15.75" hidden="1">
      <c r="A117" s="27" t="s">
        <v>45</v>
      </c>
      <c r="B117" s="28" t="s">
        <v>46</v>
      </c>
      <c r="C117" s="29">
        <v>600000</v>
      </c>
      <c r="D117" s="29">
        <v>359604</v>
      </c>
      <c r="E117" s="26">
        <f t="shared" si="2"/>
        <v>0.59933999999999998</v>
      </c>
    </row>
    <row r="118" spans="1:5" ht="15.75" hidden="1">
      <c r="A118" s="27" t="s">
        <v>47</v>
      </c>
      <c r="B118" s="28" t="s">
        <v>48</v>
      </c>
      <c r="C118" s="29">
        <v>145792</v>
      </c>
      <c r="D118" s="29">
        <v>98016.7</v>
      </c>
      <c r="E118" s="26">
        <f t="shared" si="2"/>
        <v>0.67230506474978047</v>
      </c>
    </row>
    <row r="119" spans="1:5" ht="15.75" hidden="1">
      <c r="A119" s="27" t="s">
        <v>49</v>
      </c>
      <c r="B119" s="28" t="s">
        <v>50</v>
      </c>
      <c r="C119" s="29">
        <v>5000</v>
      </c>
      <c r="D119" s="29">
        <v>4859.99</v>
      </c>
      <c r="E119" s="26">
        <f t="shared" si="2"/>
        <v>0.97199799999999992</v>
      </c>
    </row>
    <row r="120" spans="1:5" ht="15.75" hidden="1">
      <c r="A120" s="27" t="s">
        <v>51</v>
      </c>
      <c r="B120" s="28" t="s">
        <v>52</v>
      </c>
      <c r="C120" s="29">
        <v>40000</v>
      </c>
      <c r="D120" s="29">
        <v>20034.12</v>
      </c>
      <c r="E120" s="26">
        <f t="shared" si="2"/>
        <v>0.50085299999999999</v>
      </c>
    </row>
    <row r="121" spans="1:5" ht="15.75" hidden="1">
      <c r="A121" s="27" t="s">
        <v>53</v>
      </c>
      <c r="B121" s="28" t="s">
        <v>54</v>
      </c>
      <c r="C121" s="29">
        <v>199900</v>
      </c>
      <c r="D121" s="29">
        <v>82131.59</v>
      </c>
      <c r="E121" s="26">
        <f t="shared" si="2"/>
        <v>0.41086338169084541</v>
      </c>
    </row>
    <row r="122" spans="1:5" ht="15.75" hidden="1">
      <c r="A122" s="27" t="s">
        <v>55</v>
      </c>
      <c r="B122" s="28" t="s">
        <v>56</v>
      </c>
      <c r="C122" s="29">
        <v>750000</v>
      </c>
      <c r="D122" s="29">
        <v>413470.07</v>
      </c>
      <c r="E122" s="26">
        <f t="shared" si="2"/>
        <v>0.5512934266666667</v>
      </c>
    </row>
    <row r="123" spans="1:5" ht="15.75" hidden="1">
      <c r="A123" s="32" t="s">
        <v>35</v>
      </c>
      <c r="B123" s="33" t="s">
        <v>107</v>
      </c>
      <c r="C123" s="34">
        <f>C124+C125+C126+C127+C128+C129+C130+C131+C132+C133</f>
        <v>4196775</v>
      </c>
      <c r="D123" s="34">
        <f>D124+D125+D126+D127+D128+D129+D130+D131+D132+D133</f>
        <v>2396966.33</v>
      </c>
      <c r="E123" s="26">
        <f t="shared" si="2"/>
        <v>0.57114482668239308</v>
      </c>
    </row>
    <row r="124" spans="1:5" ht="15.75" hidden="1">
      <c r="A124" s="27" t="s">
        <v>37</v>
      </c>
      <c r="B124" s="28" t="s">
        <v>38</v>
      </c>
      <c r="C124" s="29">
        <v>2245000</v>
      </c>
      <c r="D124" s="29">
        <v>1412193.36</v>
      </c>
      <c r="E124" s="26">
        <f t="shared" si="2"/>
        <v>0.62903935857461024</v>
      </c>
    </row>
    <row r="125" spans="1:5" ht="15.75" hidden="1">
      <c r="A125" s="27" t="s">
        <v>39</v>
      </c>
      <c r="B125" s="28" t="s">
        <v>40</v>
      </c>
      <c r="C125" s="29">
        <v>493900</v>
      </c>
      <c r="D125" s="29">
        <v>319440</v>
      </c>
      <c r="E125" s="26">
        <f t="shared" si="2"/>
        <v>0.64677060133630293</v>
      </c>
    </row>
    <row r="126" spans="1:5" ht="15.75" hidden="1">
      <c r="A126" s="27" t="s">
        <v>41</v>
      </c>
      <c r="B126" s="28" t="s">
        <v>42</v>
      </c>
      <c r="C126" s="29">
        <v>82000</v>
      </c>
      <c r="D126" s="29">
        <v>2895</v>
      </c>
      <c r="E126" s="26">
        <f t="shared" si="2"/>
        <v>3.5304878048780484E-2</v>
      </c>
    </row>
    <row r="127" spans="1:5" ht="15.75" hidden="1">
      <c r="A127" s="27" t="s">
        <v>43</v>
      </c>
      <c r="B127" s="28" t="s">
        <v>44</v>
      </c>
      <c r="C127" s="29">
        <v>7000</v>
      </c>
      <c r="D127" s="29">
        <v>0</v>
      </c>
      <c r="E127" s="26">
        <f t="shared" si="2"/>
        <v>0</v>
      </c>
    </row>
    <row r="128" spans="1:5" ht="15.75" hidden="1">
      <c r="A128" s="27" t="s">
        <v>45</v>
      </c>
      <c r="B128" s="28" t="s">
        <v>46</v>
      </c>
      <c r="C128" s="29">
        <v>450000</v>
      </c>
      <c r="D128" s="29">
        <v>154705.79999999999</v>
      </c>
      <c r="E128" s="26">
        <f t="shared" si="2"/>
        <v>0.34379066666666663</v>
      </c>
    </row>
    <row r="129" spans="1:5" ht="15.75" hidden="1">
      <c r="A129" s="27" t="s">
        <v>47</v>
      </c>
      <c r="B129" s="28" t="s">
        <v>48</v>
      </c>
      <c r="C129" s="29">
        <v>314875</v>
      </c>
      <c r="D129" s="29">
        <v>231822.61</v>
      </c>
      <c r="E129" s="26">
        <f t="shared" si="2"/>
        <v>0.73623695117109955</v>
      </c>
    </row>
    <row r="130" spans="1:5" ht="15.75" hidden="1">
      <c r="A130" s="27" t="s">
        <v>49</v>
      </c>
      <c r="B130" s="28" t="s">
        <v>50</v>
      </c>
      <c r="C130" s="29">
        <v>1000</v>
      </c>
      <c r="D130" s="29">
        <v>0</v>
      </c>
      <c r="E130" s="26">
        <f t="shared" si="2"/>
        <v>0</v>
      </c>
    </row>
    <row r="131" spans="1:5" ht="15.75" hidden="1">
      <c r="A131" s="27" t="s">
        <v>51</v>
      </c>
      <c r="B131" s="28" t="s">
        <v>52</v>
      </c>
      <c r="C131" s="29">
        <v>18000</v>
      </c>
      <c r="D131" s="29">
        <v>6494.92</v>
      </c>
      <c r="E131" s="26">
        <f t="shared" si="2"/>
        <v>0.36082888888888887</v>
      </c>
    </row>
    <row r="132" spans="1:5" ht="15.75" hidden="1">
      <c r="A132" s="27" t="s">
        <v>53</v>
      </c>
      <c r="B132" s="28" t="s">
        <v>54</v>
      </c>
      <c r="C132" s="29">
        <v>160000</v>
      </c>
      <c r="D132" s="29">
        <v>63942.19</v>
      </c>
      <c r="E132" s="26">
        <f t="shared" si="2"/>
        <v>0.39963868750000003</v>
      </c>
    </row>
    <row r="133" spans="1:5" ht="15.75" hidden="1">
      <c r="A133" s="27" t="s">
        <v>55</v>
      </c>
      <c r="B133" s="28" t="s">
        <v>56</v>
      </c>
      <c r="C133" s="29">
        <v>425000</v>
      </c>
      <c r="D133" s="29">
        <v>205472.45</v>
      </c>
      <c r="E133" s="26">
        <f t="shared" si="2"/>
        <v>0.48346458823529415</v>
      </c>
    </row>
    <row r="134" spans="1:5" s="16" customFormat="1" ht="15.75">
      <c r="A134" s="23" t="s">
        <v>102</v>
      </c>
      <c r="B134" s="24" t="s">
        <v>101</v>
      </c>
      <c r="C134" s="25">
        <f>C135+C136+C137+C138+C139+C140+C141</f>
        <v>2174400</v>
      </c>
      <c r="D134" s="25">
        <f>D135+D136+D137+D138+D139+D140+D141</f>
        <v>1153591.06</v>
      </c>
      <c r="E134" s="26">
        <f t="shared" si="2"/>
        <v>0.53053304819720382</v>
      </c>
    </row>
    <row r="135" spans="1:5" ht="15.75">
      <c r="A135" s="27" t="s">
        <v>37</v>
      </c>
      <c r="B135" s="28" t="s">
        <v>38</v>
      </c>
      <c r="C135" s="29">
        <v>1322000</v>
      </c>
      <c r="D135" s="29">
        <v>760316.63</v>
      </c>
      <c r="E135" s="26">
        <f t="shared" ref="E135:E160" si="3">D135/C135</f>
        <v>0.57512604387291977</v>
      </c>
    </row>
    <row r="136" spans="1:5" ht="15.75">
      <c r="A136" s="27" t="s">
        <v>39</v>
      </c>
      <c r="B136" s="28" t="s">
        <v>40</v>
      </c>
      <c r="C136" s="29">
        <v>290120</v>
      </c>
      <c r="D136" s="29">
        <v>162425.49</v>
      </c>
      <c r="E136" s="26">
        <f t="shared" si="3"/>
        <v>0.55985623190403966</v>
      </c>
    </row>
    <row r="137" spans="1:5" ht="15.75">
      <c r="A137" s="27" t="s">
        <v>41</v>
      </c>
      <c r="B137" s="28" t="s">
        <v>42</v>
      </c>
      <c r="C137" s="29">
        <v>290000</v>
      </c>
      <c r="D137" s="29">
        <v>62209</v>
      </c>
      <c r="E137" s="26">
        <f t="shared" si="3"/>
        <v>0.21451379310344829</v>
      </c>
    </row>
    <row r="138" spans="1:5" ht="15.75">
      <c r="A138" s="27" t="s">
        <v>47</v>
      </c>
      <c r="B138" s="28" t="s">
        <v>48</v>
      </c>
      <c r="C138" s="29">
        <v>17020</v>
      </c>
      <c r="D138" s="29">
        <v>1935.68</v>
      </c>
      <c r="E138" s="26">
        <f t="shared" si="3"/>
        <v>0.11372972972972974</v>
      </c>
    </row>
    <row r="139" spans="1:5" ht="15.75">
      <c r="A139" s="27" t="s">
        <v>51</v>
      </c>
      <c r="B139" s="28" t="s">
        <v>52</v>
      </c>
      <c r="C139" s="29">
        <v>2280</v>
      </c>
      <c r="D139" s="29">
        <v>804.26</v>
      </c>
      <c r="E139" s="26">
        <f t="shared" si="3"/>
        <v>0.3527456140350877</v>
      </c>
    </row>
    <row r="140" spans="1:5" ht="15.75">
      <c r="A140" s="27" t="s">
        <v>104</v>
      </c>
      <c r="B140" s="28" t="s">
        <v>105</v>
      </c>
      <c r="C140" s="29">
        <v>170000</v>
      </c>
      <c r="D140" s="29">
        <v>97920</v>
      </c>
      <c r="E140" s="26">
        <f t="shared" si="3"/>
        <v>0.57599999999999996</v>
      </c>
    </row>
    <row r="141" spans="1:5" ht="25.5">
      <c r="A141" s="27" t="s">
        <v>57</v>
      </c>
      <c r="B141" s="28" t="s">
        <v>58</v>
      </c>
      <c r="C141" s="29">
        <v>82980</v>
      </c>
      <c r="D141" s="29">
        <v>67980</v>
      </c>
      <c r="E141" s="26">
        <f t="shared" si="3"/>
        <v>0.81923355025307298</v>
      </c>
    </row>
    <row r="142" spans="1:5" s="16" customFormat="1" ht="15.75">
      <c r="A142" s="23" t="s">
        <v>25</v>
      </c>
      <c r="B142" s="24" t="s">
        <v>24</v>
      </c>
      <c r="C142" s="25">
        <f>C143</f>
        <v>385000</v>
      </c>
      <c r="D142" s="25">
        <f>D143</f>
        <v>17568.400000000001</v>
      </c>
      <c r="E142" s="26">
        <f t="shared" si="3"/>
        <v>4.5632207792207793E-2</v>
      </c>
    </row>
    <row r="143" spans="1:5" ht="25.5">
      <c r="A143" s="27" t="s">
        <v>27</v>
      </c>
      <c r="B143" s="28" t="s">
        <v>28</v>
      </c>
      <c r="C143" s="29">
        <v>385000</v>
      </c>
      <c r="D143" s="29">
        <v>17568.400000000001</v>
      </c>
      <c r="E143" s="26">
        <f t="shared" si="3"/>
        <v>4.5632207792207793E-2</v>
      </c>
    </row>
    <row r="144" spans="1:5" s="16" customFormat="1" ht="15.75">
      <c r="A144" s="23" t="s">
        <v>31</v>
      </c>
      <c r="B144" s="24" t="s">
        <v>62</v>
      </c>
      <c r="C144" s="25">
        <f>C145</f>
        <v>3410000</v>
      </c>
      <c r="D144" s="25">
        <f>D145</f>
        <v>2009187.4</v>
      </c>
      <c r="E144" s="26">
        <f t="shared" si="3"/>
        <v>0.58920451612903224</v>
      </c>
    </row>
    <row r="145" spans="1:5" ht="25.5">
      <c r="A145" s="27" t="s">
        <v>27</v>
      </c>
      <c r="B145" s="28" t="s">
        <v>28</v>
      </c>
      <c r="C145" s="29">
        <v>3410000</v>
      </c>
      <c r="D145" s="29">
        <v>2009187.4</v>
      </c>
      <c r="E145" s="26">
        <f t="shared" si="3"/>
        <v>0.58920451612903224</v>
      </c>
    </row>
    <row r="146" spans="1:5" s="16" customFormat="1" ht="15.75">
      <c r="A146" s="23" t="s">
        <v>63</v>
      </c>
      <c r="B146" s="24" t="s">
        <v>62</v>
      </c>
      <c r="C146" s="25">
        <f>C147</f>
        <v>17783850</v>
      </c>
      <c r="D146" s="25">
        <f>D147</f>
        <v>8540228.5999999996</v>
      </c>
      <c r="E146" s="26">
        <f t="shared" si="3"/>
        <v>0.48022383229728094</v>
      </c>
    </row>
    <row r="147" spans="1:5" ht="25.5">
      <c r="A147" s="27" t="s">
        <v>27</v>
      </c>
      <c r="B147" s="28" t="s">
        <v>28</v>
      </c>
      <c r="C147" s="29">
        <v>17783850</v>
      </c>
      <c r="D147" s="29">
        <v>8540228.5999999996</v>
      </c>
      <c r="E147" s="26">
        <f t="shared" si="3"/>
        <v>0.48022383229728094</v>
      </c>
    </row>
    <row r="148" spans="1:5" s="16" customFormat="1" ht="15.75">
      <c r="A148" s="23" t="s">
        <v>31</v>
      </c>
      <c r="B148" s="24" t="s">
        <v>30</v>
      </c>
      <c r="C148" s="25">
        <f>C149</f>
        <v>3149940</v>
      </c>
      <c r="D148" s="25">
        <f>D149</f>
        <v>1206549.5</v>
      </c>
      <c r="E148" s="26">
        <f t="shared" si="3"/>
        <v>0.38303888328031643</v>
      </c>
    </row>
    <row r="149" spans="1:5" ht="25.5">
      <c r="A149" s="27" t="s">
        <v>27</v>
      </c>
      <c r="B149" s="28" t="s">
        <v>28</v>
      </c>
      <c r="C149" s="29">
        <v>3149940</v>
      </c>
      <c r="D149" s="29">
        <v>1206549.5</v>
      </c>
      <c r="E149" s="26">
        <f t="shared" si="3"/>
        <v>0.38303888328031643</v>
      </c>
    </row>
    <row r="150" spans="1:5" s="16" customFormat="1" ht="31.5">
      <c r="A150" s="23" t="s">
        <v>31</v>
      </c>
      <c r="B150" s="24" t="s">
        <v>68</v>
      </c>
      <c r="C150" s="25">
        <f>C151</f>
        <v>16645</v>
      </c>
      <c r="D150" s="25">
        <f>D151</f>
        <v>16644.16</v>
      </c>
      <c r="E150" s="26">
        <f t="shared" si="3"/>
        <v>0.99994953439471312</v>
      </c>
    </row>
    <row r="151" spans="1:5" ht="25.5">
      <c r="A151" s="27" t="s">
        <v>27</v>
      </c>
      <c r="B151" s="28" t="s">
        <v>28</v>
      </c>
      <c r="C151" s="29">
        <v>16645</v>
      </c>
      <c r="D151" s="29">
        <v>16644.16</v>
      </c>
      <c r="E151" s="26">
        <f t="shared" si="3"/>
        <v>0.99994953439471312</v>
      </c>
    </row>
    <row r="152" spans="1:5" s="16" customFormat="1" ht="15.75">
      <c r="A152" s="23" t="s">
        <v>110</v>
      </c>
      <c r="B152" s="24" t="s">
        <v>109</v>
      </c>
      <c r="C152" s="25">
        <f>C153</f>
        <v>2508000</v>
      </c>
      <c r="D152" s="25">
        <f>D153</f>
        <v>1005000</v>
      </c>
      <c r="E152" s="26">
        <f t="shared" si="3"/>
        <v>0.40071770334928231</v>
      </c>
    </row>
    <row r="153" spans="1:5" ht="25.5">
      <c r="A153" s="27" t="s">
        <v>27</v>
      </c>
      <c r="B153" s="28" t="s">
        <v>28</v>
      </c>
      <c r="C153" s="29">
        <v>2508000</v>
      </c>
      <c r="D153" s="29">
        <v>1005000</v>
      </c>
      <c r="E153" s="26">
        <f t="shared" si="3"/>
        <v>0.40071770334928231</v>
      </c>
    </row>
    <row r="154" spans="1:5" s="16" customFormat="1" ht="15.75">
      <c r="A154" s="23" t="s">
        <v>114</v>
      </c>
      <c r="B154" s="24" t="s">
        <v>113</v>
      </c>
      <c r="C154" s="25">
        <f>C155</f>
        <v>450000</v>
      </c>
      <c r="D154" s="25">
        <f>D155</f>
        <v>162040.71</v>
      </c>
      <c r="E154" s="26">
        <f t="shared" si="3"/>
        <v>0.36009046666666666</v>
      </c>
    </row>
    <row r="155" spans="1:5" ht="25.5">
      <c r="A155" s="27" t="s">
        <v>27</v>
      </c>
      <c r="B155" s="28" t="s">
        <v>28</v>
      </c>
      <c r="C155" s="29">
        <v>450000</v>
      </c>
      <c r="D155" s="29">
        <v>162040.71</v>
      </c>
      <c r="E155" s="26">
        <f t="shared" si="3"/>
        <v>0.36009046666666666</v>
      </c>
    </row>
    <row r="156" spans="1:5" s="16" customFormat="1" ht="15.75">
      <c r="A156" s="23" t="s">
        <v>118</v>
      </c>
      <c r="B156" s="24" t="s">
        <v>117</v>
      </c>
      <c r="C156" s="25">
        <f>C157</f>
        <v>1700000</v>
      </c>
      <c r="D156" s="25">
        <f>D157</f>
        <v>888546</v>
      </c>
      <c r="E156" s="26">
        <f t="shared" si="3"/>
        <v>0.52267411764705884</v>
      </c>
    </row>
    <row r="157" spans="1:5" ht="25.5">
      <c r="A157" s="27" t="s">
        <v>27</v>
      </c>
      <c r="B157" s="28" t="s">
        <v>28</v>
      </c>
      <c r="C157" s="29">
        <v>1700000</v>
      </c>
      <c r="D157" s="29">
        <v>888546</v>
      </c>
      <c r="E157" s="26">
        <f t="shared" si="3"/>
        <v>0.52267411764705884</v>
      </c>
    </row>
    <row r="158" spans="1:5" s="16" customFormat="1" ht="15.75">
      <c r="A158" s="23" t="s">
        <v>73</v>
      </c>
      <c r="B158" s="24" t="s">
        <v>72</v>
      </c>
      <c r="C158" s="25">
        <f>C159</f>
        <v>857760</v>
      </c>
      <c r="D158" s="25">
        <f>D159</f>
        <v>395777.99</v>
      </c>
      <c r="E158" s="26">
        <f t="shared" si="3"/>
        <v>0.46140877401604175</v>
      </c>
    </row>
    <row r="159" spans="1:5" ht="25.5">
      <c r="A159" s="27" t="s">
        <v>27</v>
      </c>
      <c r="B159" s="28" t="s">
        <v>28</v>
      </c>
      <c r="C159" s="29">
        <v>857760</v>
      </c>
      <c r="D159" s="29">
        <v>395777.99</v>
      </c>
      <c r="E159" s="26">
        <f t="shared" si="3"/>
        <v>0.46140877401604175</v>
      </c>
    </row>
    <row r="160" spans="1:5" ht="18.75">
      <c r="A160" s="35" t="s">
        <v>120</v>
      </c>
      <c r="B160" s="36" t="s">
        <v>121</v>
      </c>
      <c r="C160" s="37">
        <f>C142+C148+C54+C66+C144+C146+C77+C150+C88+C158+C100+C112+C6+C18+C22+C25+C27+C31+C35+C37+C39+C134+C152+C154+C156+C123</f>
        <v>96614872</v>
      </c>
      <c r="D160" s="37">
        <f>D6+D18+D22+D25+D27+D31+D35+D37+D39+D42+D134+D142+D144+D146+D148+D150+D152+D154+D156+D158</f>
        <v>46874341.770000003</v>
      </c>
      <c r="E160" s="26">
        <f t="shared" si="3"/>
        <v>0.48516693961981344</v>
      </c>
    </row>
    <row r="161" spans="1:5">
      <c r="A161" s="38"/>
      <c r="B161" s="38"/>
      <c r="C161" s="38"/>
      <c r="D161" s="38"/>
      <c r="E161" s="39"/>
    </row>
    <row r="162" spans="1:5" s="19" customFormat="1" ht="25.5" customHeight="1">
      <c r="A162" s="40"/>
      <c r="B162" s="41" t="s">
        <v>124</v>
      </c>
      <c r="C162" s="42"/>
      <c r="D162" s="40" t="s">
        <v>125</v>
      </c>
      <c r="E162" s="43"/>
    </row>
  </sheetData>
  <mergeCells count="3">
    <mergeCell ref="A2:D2"/>
    <mergeCell ref="A3:D3"/>
    <mergeCell ref="B1:E1"/>
  </mergeCells>
  <pageMargins left="0.31496062992125984" right="0.31496062992125984" top="0.39370078740157483" bottom="0.39370078740157483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ДНЗ повна</vt:lpstr>
      <vt:lpstr>ДНЗ скор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2018-07-27T10:21:10Z</cp:lastPrinted>
  <dcterms:created xsi:type="dcterms:W3CDTF">2018-07-19T09:03:12Z</dcterms:created>
  <dcterms:modified xsi:type="dcterms:W3CDTF">2018-07-27T10:51:06Z</dcterms:modified>
</cp:coreProperties>
</file>