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9 рік\Чергова 56 сесія\"/>
    </mc:Choice>
  </mc:AlternateContent>
  <bookViews>
    <workbookView xWindow="0" yWindow="0" windowWidth="28800" windowHeight="12330" activeTab="2"/>
  </bookViews>
  <sheets>
    <sheet name="Лист1 розр" sheetId="3" r:id="rId1"/>
    <sheet name="Лист1 осн" sheetId="2" r:id="rId2"/>
    <sheet name="Лист1 порівн 2018 1 кв" sheetId="4" r:id="rId3"/>
  </sheets>
  <definedNames>
    <definedName name="_xlnm.Print_Titles" localSheetId="1">'Лист1 осн'!$A:$C</definedName>
    <definedName name="_xlnm.Print_Titles" localSheetId="2">'Лист1 порівн 2018 1 кв'!$A:$C</definedName>
    <definedName name="_xlnm.Print_Titles" localSheetId="0">'Лист1 розр'!$A:$C</definedName>
  </definedNames>
  <calcPr calcId="162913"/>
</workbook>
</file>

<file path=xl/calcChain.xml><?xml version="1.0" encoding="utf-8"?>
<calcChain xmlns="http://schemas.openxmlformats.org/spreadsheetml/2006/main">
  <c r="G8" i="4" l="1"/>
  <c r="G11" i="4"/>
  <c r="G13" i="4"/>
  <c r="G15" i="4"/>
  <c r="G18" i="4"/>
  <c r="G20" i="4"/>
  <c r="G21" i="4"/>
  <c r="G24" i="4"/>
  <c r="G25" i="4"/>
  <c r="G26" i="4"/>
  <c r="G27" i="4"/>
  <c r="G28" i="4"/>
  <c r="G29" i="4"/>
  <c r="G30" i="4"/>
  <c r="G31" i="4"/>
  <c r="G32" i="4"/>
  <c r="G33" i="4"/>
  <c r="G36" i="4"/>
  <c r="G40" i="4"/>
  <c r="G42" i="4"/>
  <c r="G43" i="4"/>
  <c r="G44" i="4"/>
  <c r="G47" i="4"/>
  <c r="G48" i="4"/>
  <c r="G49" i="4"/>
  <c r="G50" i="4"/>
  <c r="G52" i="4"/>
  <c r="G54" i="4"/>
  <c r="G55" i="4"/>
  <c r="G56" i="4"/>
  <c r="G59" i="4"/>
  <c r="G60" i="4"/>
  <c r="G64" i="4"/>
  <c r="G65" i="4"/>
  <c r="F41" i="4"/>
  <c r="E41" i="4"/>
  <c r="G41" i="4" s="1"/>
  <c r="F19" i="4"/>
  <c r="F63" i="4"/>
  <c r="F62" i="4" s="1"/>
  <c r="F61" i="4" s="1"/>
  <c r="F58" i="4"/>
  <c r="F57" i="4" s="1"/>
  <c r="F53" i="4"/>
  <c r="F51" i="4"/>
  <c r="F46" i="4"/>
  <c r="F39" i="4"/>
  <c r="F23" i="4"/>
  <c r="F17" i="4"/>
  <c r="F16" i="4" s="1"/>
  <c r="F14" i="4"/>
  <c r="F12" i="4"/>
  <c r="F10" i="4"/>
  <c r="F7" i="4"/>
  <c r="F6" i="4" s="1"/>
  <c r="D41" i="4"/>
  <c r="D46" i="4"/>
  <c r="E46" i="4"/>
  <c r="G46" i="4" s="1"/>
  <c r="F35" i="4"/>
  <c r="F34" i="4" s="1"/>
  <c r="F22" i="4" l="1"/>
  <c r="G35" i="4"/>
  <c r="F45" i="4"/>
  <c r="F38" i="4"/>
  <c r="F9" i="4"/>
  <c r="F5" i="4" s="1"/>
  <c r="E63" i="4"/>
  <c r="G63" i="4" s="1"/>
  <c r="D63" i="4"/>
  <c r="D62" i="4" s="1"/>
  <c r="D61" i="4" s="1"/>
  <c r="E58" i="4"/>
  <c r="D58" i="4"/>
  <c r="D57" i="4" s="1"/>
  <c r="E53" i="4"/>
  <c r="D53" i="4"/>
  <c r="E51" i="4"/>
  <c r="G51" i="4" s="1"/>
  <c r="D51" i="4"/>
  <c r="E39" i="4"/>
  <c r="G39" i="4" s="1"/>
  <c r="D39" i="4"/>
  <c r="E34" i="4"/>
  <c r="G34" i="4" s="1"/>
  <c r="D34" i="4"/>
  <c r="E23" i="4"/>
  <c r="D23" i="4"/>
  <c r="E19" i="4"/>
  <c r="G19" i="4" s="1"/>
  <c r="D19" i="4"/>
  <c r="E17" i="4"/>
  <c r="D17" i="4"/>
  <c r="D16" i="4" s="1"/>
  <c r="E14" i="4"/>
  <c r="G14" i="4" s="1"/>
  <c r="D14" i="4"/>
  <c r="E12" i="4"/>
  <c r="G12" i="4" s="1"/>
  <c r="D12" i="4"/>
  <c r="E10" i="4"/>
  <c r="G10" i="4" s="1"/>
  <c r="D10" i="4"/>
  <c r="E7" i="4"/>
  <c r="D7" i="4"/>
  <c r="D6" i="4" s="1"/>
  <c r="F11" i="2"/>
  <c r="F18" i="2"/>
  <c r="F20" i="2"/>
  <c r="F21" i="2"/>
  <c r="F24" i="2"/>
  <c r="F25" i="2"/>
  <c r="F26" i="2"/>
  <c r="F27" i="2"/>
  <c r="F28" i="2"/>
  <c r="F29" i="2"/>
  <c r="F30" i="2"/>
  <c r="F31" i="2"/>
  <c r="F32" i="2"/>
  <c r="F33" i="2"/>
  <c r="F35" i="2"/>
  <c r="F36" i="2"/>
  <c r="F42" i="2"/>
  <c r="F46" i="2"/>
  <c r="F47" i="2"/>
  <c r="F48" i="2"/>
  <c r="F51" i="2"/>
  <c r="F53" i="2"/>
  <c r="F55" i="2"/>
  <c r="F64" i="2"/>
  <c r="G65" i="3"/>
  <c r="F65" i="3"/>
  <c r="G64" i="3"/>
  <c r="E63" i="3"/>
  <c r="E62" i="3" s="1"/>
  <c r="E61" i="3" s="1"/>
  <c r="D63" i="3"/>
  <c r="D62" i="3"/>
  <c r="G60" i="3"/>
  <c r="G59" i="3"/>
  <c r="E58" i="3"/>
  <c r="D58" i="3"/>
  <c r="D57" i="3" s="1"/>
  <c r="G56" i="3"/>
  <c r="F56" i="3"/>
  <c r="G55" i="3"/>
  <c r="G54" i="3"/>
  <c r="F54" i="3"/>
  <c r="E53" i="3"/>
  <c r="D53" i="3"/>
  <c r="G52" i="3"/>
  <c r="F52" i="3"/>
  <c r="G51" i="3"/>
  <c r="F51" i="3"/>
  <c r="E51" i="3"/>
  <c r="D51" i="3"/>
  <c r="G50" i="3"/>
  <c r="G49" i="3"/>
  <c r="F49" i="3"/>
  <c r="G48" i="3"/>
  <c r="F48" i="3"/>
  <c r="G47" i="3"/>
  <c r="F47" i="3"/>
  <c r="E46" i="3"/>
  <c r="D46" i="3"/>
  <c r="D45" i="3" s="1"/>
  <c r="G44" i="3"/>
  <c r="G43" i="3"/>
  <c r="F43" i="3"/>
  <c r="E42" i="3"/>
  <c r="D42" i="3"/>
  <c r="G41" i="3"/>
  <c r="E40" i="3"/>
  <c r="G40" i="3" s="1"/>
  <c r="D40" i="3"/>
  <c r="D39" i="3"/>
  <c r="G37" i="3"/>
  <c r="F37" i="3"/>
  <c r="G36" i="3"/>
  <c r="F36" i="3"/>
  <c r="E35" i="3"/>
  <c r="D35" i="3"/>
  <c r="G34" i="3"/>
  <c r="F34" i="3"/>
  <c r="G33" i="3"/>
  <c r="F33" i="3"/>
  <c r="G32" i="3"/>
  <c r="F32" i="3"/>
  <c r="G31" i="3"/>
  <c r="F31" i="3"/>
  <c r="G30" i="3"/>
  <c r="F30" i="3"/>
  <c r="H29" i="3"/>
  <c r="G29" i="3"/>
  <c r="F29" i="3"/>
  <c r="G28" i="3"/>
  <c r="F28" i="3"/>
  <c r="G27" i="3"/>
  <c r="F27" i="3"/>
  <c r="G26" i="3"/>
  <c r="F26" i="3"/>
  <c r="G25" i="3"/>
  <c r="F25" i="3"/>
  <c r="E24" i="3"/>
  <c r="G24" i="3" s="1"/>
  <c r="D24" i="3"/>
  <c r="D23" i="3"/>
  <c r="G22" i="3"/>
  <c r="F22" i="3"/>
  <c r="G21" i="3"/>
  <c r="F21" i="3"/>
  <c r="E20" i="3"/>
  <c r="G20" i="3" s="1"/>
  <c r="D20" i="3"/>
  <c r="G19" i="3"/>
  <c r="F19" i="3"/>
  <c r="E18" i="3"/>
  <c r="D18" i="3"/>
  <c r="G16" i="3"/>
  <c r="E15" i="3"/>
  <c r="D15" i="3"/>
  <c r="G15" i="3" s="1"/>
  <c r="G14" i="3"/>
  <c r="E13" i="3"/>
  <c r="D13" i="3"/>
  <c r="G13" i="3" s="1"/>
  <c r="G12" i="3"/>
  <c r="F12" i="3"/>
  <c r="E11" i="3"/>
  <c r="D11" i="3"/>
  <c r="G9" i="3"/>
  <c r="E8" i="3"/>
  <c r="E7" i="3" s="1"/>
  <c r="G7" i="3" s="1"/>
  <c r="D8" i="3"/>
  <c r="D7" i="3"/>
  <c r="D38" i="3" l="1"/>
  <c r="E23" i="3"/>
  <c r="F23" i="3" s="1"/>
  <c r="G8" i="3"/>
  <c r="G11" i="3"/>
  <c r="F20" i="3"/>
  <c r="F24" i="3"/>
  <c r="G46" i="3"/>
  <c r="E45" i="3"/>
  <c r="G45" i="3" s="1"/>
  <c r="G58" i="3"/>
  <c r="G62" i="3"/>
  <c r="F11" i="3"/>
  <c r="E39" i="3"/>
  <c r="G39" i="3" s="1"/>
  <c r="F46" i="3"/>
  <c r="E9" i="4"/>
  <c r="G9" i="4" s="1"/>
  <c r="E10" i="3"/>
  <c r="G18" i="3"/>
  <c r="F42" i="3"/>
  <c r="G63" i="3"/>
  <c r="E16" i="4"/>
  <c r="G16" i="4" s="1"/>
  <c r="G17" i="4"/>
  <c r="E22" i="4"/>
  <c r="G22" i="4" s="1"/>
  <c r="G23" i="4"/>
  <c r="E45" i="4"/>
  <c r="G45" i="4" s="1"/>
  <c r="G53" i="4"/>
  <c r="E6" i="4"/>
  <c r="G6" i="4" s="1"/>
  <c r="G7" i="4"/>
  <c r="E57" i="4"/>
  <c r="G57" i="4" s="1"/>
  <c r="G58" i="4"/>
  <c r="D45" i="4"/>
  <c r="F37" i="4"/>
  <c r="F66" i="4" s="1"/>
  <c r="F67" i="4" s="1"/>
  <c r="D22" i="4"/>
  <c r="D9" i="4"/>
  <c r="D38" i="4"/>
  <c r="E38" i="4"/>
  <c r="G38" i="4" s="1"/>
  <c r="E62" i="4"/>
  <c r="G62" i="4" s="1"/>
  <c r="G23" i="3"/>
  <c r="D17" i="3"/>
  <c r="D61" i="3"/>
  <c r="D10" i="3"/>
  <c r="F18" i="3"/>
  <c r="G35" i="3"/>
  <c r="G42" i="3"/>
  <c r="G53" i="3"/>
  <c r="F62" i="3"/>
  <c r="F63" i="3"/>
  <c r="E17" i="3"/>
  <c r="F35" i="3"/>
  <c r="F39" i="3"/>
  <c r="F53" i="3"/>
  <c r="E57" i="3"/>
  <c r="G57" i="3" s="1"/>
  <c r="F45" i="3" l="1"/>
  <c r="E5" i="4"/>
  <c r="G5" i="4" s="1"/>
  <c r="D5" i="4"/>
  <c r="D37" i="4"/>
  <c r="E61" i="4"/>
  <c r="G61" i="4" s="1"/>
  <c r="E37" i="4"/>
  <c r="G37" i="4" s="1"/>
  <c r="G17" i="3"/>
  <c r="E6" i="3"/>
  <c r="F17" i="3"/>
  <c r="D6" i="3"/>
  <c r="D66" i="3" s="1"/>
  <c r="D67" i="3" s="1"/>
  <c r="F10" i="3"/>
  <c r="G10" i="3"/>
  <c r="G61" i="3"/>
  <c r="F61" i="3"/>
  <c r="E38" i="3"/>
  <c r="E39" i="2"/>
  <c r="E62" i="2"/>
  <c r="F62" i="2" s="1"/>
  <c r="D62" i="2"/>
  <c r="D61" i="2" s="1"/>
  <c r="E57" i="2"/>
  <c r="E56" i="2" s="1"/>
  <c r="D57" i="2"/>
  <c r="D56" i="2" s="1"/>
  <c r="E52" i="2"/>
  <c r="F52" i="2" s="1"/>
  <c r="D52" i="2"/>
  <c r="E50" i="2"/>
  <c r="D50" i="2"/>
  <c r="E45" i="2"/>
  <c r="F45" i="2" s="1"/>
  <c r="D45" i="2"/>
  <c r="E41" i="2"/>
  <c r="D41" i="2"/>
  <c r="D39" i="2"/>
  <c r="E34" i="2"/>
  <c r="D34" i="2"/>
  <c r="E23" i="2"/>
  <c r="F23" i="2" s="1"/>
  <c r="D23" i="2"/>
  <c r="E19" i="2"/>
  <c r="E17" i="2"/>
  <c r="F17" i="2" s="1"/>
  <c r="E14" i="2"/>
  <c r="E12" i="2"/>
  <c r="E10" i="2"/>
  <c r="E7" i="2"/>
  <c r="E6" i="2" s="1"/>
  <c r="D19" i="2"/>
  <c r="D17" i="2"/>
  <c r="D14" i="2"/>
  <c r="D12" i="2"/>
  <c r="D10" i="2"/>
  <c r="D7" i="2"/>
  <c r="D6" i="2" s="1"/>
  <c r="D66" i="4" l="1"/>
  <c r="D67" i="4" s="1"/>
  <c r="E66" i="4"/>
  <c r="G66" i="4" s="1"/>
  <c r="F41" i="2"/>
  <c r="F50" i="2"/>
  <c r="D22" i="2"/>
  <c r="F10" i="2"/>
  <c r="F19" i="2"/>
  <c r="F34" i="2"/>
  <c r="D9" i="2"/>
  <c r="D16" i="2"/>
  <c r="D44" i="2"/>
  <c r="E61" i="2"/>
  <c r="F61" i="2" s="1"/>
  <c r="E44" i="2"/>
  <c r="E22" i="2"/>
  <c r="E16" i="2"/>
  <c r="E38" i="2"/>
  <c r="F38" i="3"/>
  <c r="G38" i="3"/>
  <c r="E66" i="3"/>
  <c r="F6" i="3"/>
  <c r="G6" i="3"/>
  <c r="D38" i="2"/>
  <c r="D60" i="2"/>
  <c r="E9" i="2"/>
  <c r="D37" i="2" l="1"/>
  <c r="E67" i="4"/>
  <c r="G67" i="4" s="1"/>
  <c r="F22" i="2"/>
  <c r="D5" i="2"/>
  <c r="D65" i="2" s="1"/>
  <c r="F16" i="2"/>
  <c r="F9" i="2"/>
  <c r="F38" i="2"/>
  <c r="F44" i="2"/>
  <c r="E60" i="2"/>
  <c r="F60" i="2" s="1"/>
  <c r="E5" i="2"/>
  <c r="E37" i="2"/>
  <c r="F37" i="2" s="1"/>
  <c r="E67" i="3"/>
  <c r="F66" i="3"/>
  <c r="G66" i="3"/>
  <c r="F5" i="2" l="1"/>
  <c r="E65" i="2"/>
  <c r="F65" i="2" s="1"/>
  <c r="F67" i="3"/>
  <c r="G67" i="3"/>
  <c r="D66" i="2"/>
  <c r="E66" i="2" l="1"/>
  <c r="F66" i="2" s="1"/>
</calcChain>
</file>

<file path=xl/sharedStrings.xml><?xml version="1.0" encoding="utf-8"?>
<sst xmlns="http://schemas.openxmlformats.org/spreadsheetml/2006/main" count="210" uniqueCount="78">
  <si>
    <t>Податкові надходження  </t>
  </si>
  <si>
    <t>Податки на доходи, податки на прибуток, податки на збільшення ринкової вартості  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</si>
  <si>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</si>
  <si>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</si>
  <si>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</si>
  <si>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</si>
  <si>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</si>
  <si>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спеціальне використання води </t>
  </si>
  <si>
    <t>Рентна плата за спеціальне використання води водних об`єктів місцевого значення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</si>
  <si>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</si>
  <si>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</si>
  <si>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</si>
  <si>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</si>
  <si>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</si>
  <si>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</si>
  <si>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</si>
  <si>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</si>
  <si>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</si>
  <si>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</si>
  <si>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</si>
  <si>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</si>
  <si>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</si>
  <si>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</si>
  <si>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</si>
  <si>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</si>
  <si>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</si>
  <si>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</si>
  <si>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</si>
  <si>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</si>
  <si>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</si>
  <si>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</si>
  <si>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</si>
  <si>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</si>
  <si>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</si>
  <si>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</si>
  <si>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</si>
  <si>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</si>
  <si>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</si>
  <si>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</si>
  <si>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</si>
  <si>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</si>
  <si>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</si>
  <si>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</si>
  <si>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</si>
  <si>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</si>
  <si>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</si>
  <si>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</si>
  <si>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</si>
  <si>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</si>
  <si>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</si>
  <si>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</si>
  <si>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</si>
  <si>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</si>
  <si>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</si>
  <si>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</si>
  <si>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</si>
  <si>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</si>
  <si>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</si>
  <si>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</si>
  <si>
    <t>Код</t>
  </si>
  <si>
    <t>Найменування</t>
  </si>
  <si>
    <t>План 1 квартал, грн.</t>
  </si>
  <si>
    <t>Факт 1 квартал, грн.</t>
  </si>
  <si>
    <t>% виконання</t>
  </si>
  <si>
    <t>виконання доходів загального фонду бюджету м.Боярка за 1 квартал 2019 року</t>
  </si>
  <si>
    <t>(загальний фонд)</t>
  </si>
  <si>
    <t>АНАЛІЗ</t>
  </si>
  <si>
    <t>грн.</t>
  </si>
  <si>
    <t>Факт 1 квартал</t>
  </si>
  <si>
    <t>План 1 квартал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</si>
  <si>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</t>
  </si>
  <si>
    <t xml:space="preserve">Начальник бюджетного відділу </t>
  </si>
  <si>
    <t xml:space="preserve">Найменування </t>
  </si>
  <si>
    <t>Т. Клєпікова</t>
  </si>
  <si>
    <t>Факт 1 квартал 2018</t>
  </si>
  <si>
    <t>Факт 1 квартал 2019</t>
  </si>
  <si>
    <t>різниця 2019-2018</t>
  </si>
  <si>
    <t>виконання доходів загального фонду бюджету м.Боярка за 1 квартал 2019 та 2018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</si>
</sst>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1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0" fontId="3" fillId="0" borderId="1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0" xfId="0" applyFont="1" applyAlignment="1"/>
    <xf numFmtId="0" fontId="3" fillId="2" borderId="2" xfId="0" quotePrefix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right" vertical="center" wrapText="1"/>
    </xf>
    <xf numFmtId="10" fontId="3" fillId="0" borderId="2" xfId="0" applyNumberFormat="1" applyFont="1" applyBorder="1" applyAlignment="1">
      <alignment vertical="center"/>
    </xf>
    <xf numFmtId="0" fontId="0" fillId="0" borderId="0" xfId="0" applyFont="1" applyAlignment="1">
      <alignment horizontal="center"/>
    </xf>
    <xf numFmtId="164" fontId="0" fillId="2" borderId="2" xfId="0" applyNumberFormat="1" applyFill="1" applyBorder="1"/>
    <xf numFmtId="0" fontId="1" fillId="0" borderId="0" xfId="0" applyFont="1" applyAlignment="1">
      <alignment horizontal="center"/>
    </xf>
    <xf numFmtId="0" fontId="0" fillId="0" borderId="2" xfId="0" applyBorder="1" applyAlignment="1"/>
    <xf numFmtId="4" fontId="0" fillId="0" borderId="0" xfId="0" applyNumberFormat="1"/>
    <xf numFmtId="0" fontId="0" fillId="0" borderId="2" xfId="0" applyBorder="1" applyAlignment="1">
      <alignment wrapText="1"/>
    </xf>
    <xf numFmtId="0" fontId="3" fillId="2" borderId="2" xfId="0" quotePrefix="1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/>
    </xf>
    <xf numFmtId="9" fontId="3" fillId="0" borderId="2" xfId="0" applyNumberFormat="1" applyFont="1" applyBorder="1" applyAlignment="1">
      <alignment vertical="center"/>
    </xf>
    <xf numFmtId="0" fontId="3" fillId="2" borderId="5" xfId="0" quotePrefix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4" fontId="3" fillId="2" borderId="6" xfId="0" applyNumberFormat="1" applyFont="1" applyFill="1" applyBorder="1" applyAlignment="1">
      <alignment horizontal="right" vertical="center" wrapText="1"/>
    </xf>
    <xf numFmtId="9" fontId="3" fillId="0" borderId="5" xfId="0" applyNumberFormat="1" applyFont="1" applyBorder="1" applyAlignment="1">
      <alignment vertical="center"/>
    </xf>
    <xf numFmtId="0" fontId="0" fillId="0" borderId="1" xfId="0" applyBorder="1" applyAlignment="1"/>
    <xf numFmtId="0" fontId="5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10" fontId="7" fillId="0" borderId="10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6" fillId="0" borderId="0" xfId="0" applyFont="1" applyAlignment="1"/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" fontId="7" fillId="2" borderId="5" xfId="0" applyNumberFormat="1" applyFont="1" applyFill="1" applyBorder="1" applyAlignment="1">
      <alignment horizontal="center" vertical="center" wrapText="1"/>
    </xf>
    <xf numFmtId="4" fontId="12" fillId="2" borderId="5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/>
    </xf>
    <xf numFmtId="4" fontId="3" fillId="2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2" xfId="0" applyBorder="1" applyAlignment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opLeftCell="A23" workbookViewId="0">
      <selection activeCell="E40" sqref="E40"/>
    </sheetView>
  </sheetViews>
  <sheetFormatPr defaultRowHeight="12.75" x14ac:dyDescent="0.2"/>
  <cols>
    <col min="1" max="1" width="0.140625" customWidth="1"/>
    <col min="3" max="3" width="43.28515625" customWidth="1"/>
    <col min="4" max="4" width="13.85546875" customWidth="1"/>
    <col min="5" max="5" width="13.7109375" customWidth="1"/>
    <col min="6" max="6" width="11.5703125" customWidth="1"/>
    <col min="7" max="7" width="11.28515625" bestFit="1" customWidth="1"/>
  </cols>
  <sheetData>
    <row r="1" spans="1:9" x14ac:dyDescent="0.2">
      <c r="A1" s="2"/>
      <c r="B1" s="2"/>
      <c r="C1" s="2"/>
      <c r="D1" s="2" t="s">
        <v>66</v>
      </c>
      <c r="E1" s="2"/>
      <c r="F1" s="2"/>
      <c r="G1" s="2"/>
      <c r="H1" s="2"/>
      <c r="I1" s="2"/>
    </row>
    <row r="2" spans="1:9" ht="23.25" x14ac:dyDescent="0.35">
      <c r="A2" s="7"/>
      <c r="B2" s="8"/>
      <c r="C2" s="8" t="s">
        <v>64</v>
      </c>
      <c r="D2" s="8"/>
      <c r="E2" s="8"/>
      <c r="F2" s="8"/>
      <c r="G2" s="8"/>
      <c r="H2" s="8"/>
      <c r="I2" s="8"/>
    </row>
    <row r="3" spans="1:9" x14ac:dyDescent="0.2">
      <c r="A3" s="2"/>
      <c r="B3" s="2"/>
      <c r="C3" s="2"/>
      <c r="D3" s="13" t="s">
        <v>65</v>
      </c>
      <c r="E3" s="2"/>
      <c r="F3" s="2"/>
      <c r="G3" s="2"/>
      <c r="H3" s="2"/>
      <c r="I3" s="2"/>
    </row>
    <row r="4" spans="1:9" x14ac:dyDescent="0.2">
      <c r="A4" s="65"/>
      <c r="B4" s="66" t="s">
        <v>59</v>
      </c>
      <c r="C4" s="66" t="s">
        <v>60</v>
      </c>
      <c r="D4" s="67"/>
      <c r="E4" s="67"/>
      <c r="F4" s="67"/>
    </row>
    <row r="5" spans="1:9" ht="28.5" customHeight="1" x14ac:dyDescent="0.2">
      <c r="A5" s="65"/>
      <c r="B5" s="67"/>
      <c r="C5" s="67"/>
      <c r="D5" s="5" t="s">
        <v>61</v>
      </c>
      <c r="E5" s="5" t="s">
        <v>62</v>
      </c>
      <c r="F5" s="6" t="s">
        <v>63</v>
      </c>
    </row>
    <row r="6" spans="1:9" x14ac:dyDescent="0.2">
      <c r="A6" s="3"/>
      <c r="B6" s="9">
        <v>10000000</v>
      </c>
      <c r="C6" s="10" t="s">
        <v>0</v>
      </c>
      <c r="D6" s="11">
        <f>D7+D10+D17+D23</f>
        <v>18490500</v>
      </c>
      <c r="E6" s="11">
        <f>E7+E10+E17+E23</f>
        <v>23191297.140000001</v>
      </c>
      <c r="F6" s="12">
        <f>E6/D6</f>
        <v>1.2542276920580839</v>
      </c>
      <c r="G6" s="17">
        <f>E6-D6</f>
        <v>4700797.1400000006</v>
      </c>
    </row>
    <row r="7" spans="1:9" ht="25.5" customHeight="1" x14ac:dyDescent="0.2">
      <c r="A7" s="3"/>
      <c r="B7" s="9">
        <v>11000000</v>
      </c>
      <c r="C7" s="10" t="s">
        <v>1</v>
      </c>
      <c r="D7" s="11">
        <f>D8</f>
        <v>0</v>
      </c>
      <c r="E7" s="11">
        <f>E8</f>
        <v>21815</v>
      </c>
      <c r="F7" s="12"/>
      <c r="G7" s="17">
        <f t="shared" ref="G7:G67" si="0">E7-D7</f>
        <v>21815</v>
      </c>
    </row>
    <row r="8" spans="1:9" x14ac:dyDescent="0.2">
      <c r="A8" s="3"/>
      <c r="B8" s="9">
        <v>11020000</v>
      </c>
      <c r="C8" s="10" t="s">
        <v>2</v>
      </c>
      <c r="D8" s="11">
        <f>D9</f>
        <v>0</v>
      </c>
      <c r="E8" s="11">
        <f>E9</f>
        <v>21815</v>
      </c>
      <c r="F8" s="12"/>
      <c r="G8" s="17">
        <f t="shared" si="0"/>
        <v>21815</v>
      </c>
    </row>
    <row r="9" spans="1:9" x14ac:dyDescent="0.2">
      <c r="A9" s="3"/>
      <c r="B9" s="3">
        <v>11020202</v>
      </c>
      <c r="C9" s="3" t="s">
        <v>3</v>
      </c>
      <c r="D9" s="4">
        <v>0</v>
      </c>
      <c r="E9" s="14">
        <v>21815</v>
      </c>
      <c r="F9" s="12"/>
      <c r="G9" s="17">
        <f t="shared" si="0"/>
        <v>21815</v>
      </c>
    </row>
    <row r="10" spans="1:9" ht="25.5" customHeight="1" x14ac:dyDescent="0.2">
      <c r="A10" s="3"/>
      <c r="B10" s="9">
        <v>13000000</v>
      </c>
      <c r="C10" s="10" t="s">
        <v>4</v>
      </c>
      <c r="D10" s="11">
        <f>D11+D13+D15</f>
        <v>34500</v>
      </c>
      <c r="E10" s="11">
        <f>E11+E13+E15</f>
        <v>25784.989999999998</v>
      </c>
      <c r="F10" s="12">
        <f t="shared" ref="F10:F12" si="1">E10/D10</f>
        <v>0.74739101449275358</v>
      </c>
      <c r="G10" s="17">
        <f t="shared" si="0"/>
        <v>-8715.010000000002</v>
      </c>
    </row>
    <row r="11" spans="1:9" ht="25.5" x14ac:dyDescent="0.2">
      <c r="A11" s="3"/>
      <c r="B11" s="9">
        <v>13010000</v>
      </c>
      <c r="C11" s="10" t="s">
        <v>5</v>
      </c>
      <c r="D11" s="11">
        <f>D12</f>
        <v>34500</v>
      </c>
      <c r="E11" s="11">
        <f>E12</f>
        <v>10393.48</v>
      </c>
      <c r="F11" s="12">
        <f t="shared" si="1"/>
        <v>0.30126028985507247</v>
      </c>
      <c r="G11" s="17">
        <f t="shared" si="0"/>
        <v>-24106.52</v>
      </c>
    </row>
    <row r="12" spans="1:9" x14ac:dyDescent="0.2">
      <c r="A12" s="3"/>
      <c r="B12" s="3">
        <v>13010200</v>
      </c>
      <c r="C12" s="3" t="s">
        <v>6</v>
      </c>
      <c r="D12" s="4">
        <v>34500</v>
      </c>
      <c r="E12" s="14">
        <v>10393.48</v>
      </c>
      <c r="F12" s="12">
        <f t="shared" si="1"/>
        <v>0.30126028985507247</v>
      </c>
      <c r="G12" s="17">
        <f t="shared" si="0"/>
        <v>-24106.52</v>
      </c>
    </row>
    <row r="13" spans="1:9" ht="14.25" customHeight="1" x14ac:dyDescent="0.2">
      <c r="A13" s="3"/>
      <c r="B13" s="9">
        <v>13020000</v>
      </c>
      <c r="C13" s="10" t="s">
        <v>7</v>
      </c>
      <c r="D13" s="11">
        <f>D14</f>
        <v>0</v>
      </c>
      <c r="E13" s="11">
        <f>E14</f>
        <v>30</v>
      </c>
      <c r="F13" s="12"/>
      <c r="G13" s="17">
        <f t="shared" si="0"/>
        <v>30</v>
      </c>
    </row>
    <row r="14" spans="1:9" x14ac:dyDescent="0.2">
      <c r="A14" s="3"/>
      <c r="B14" s="3">
        <v>13020200</v>
      </c>
      <c r="C14" s="3" t="s">
        <v>8</v>
      </c>
      <c r="D14" s="4">
        <v>0</v>
      </c>
      <c r="E14" s="14">
        <v>30</v>
      </c>
      <c r="F14" s="12"/>
      <c r="G14" s="17">
        <f t="shared" si="0"/>
        <v>30</v>
      </c>
    </row>
    <row r="15" spans="1:9" ht="14.25" customHeight="1" x14ac:dyDescent="0.2">
      <c r="A15" s="3"/>
      <c r="B15" s="9">
        <v>13030000</v>
      </c>
      <c r="C15" s="10" t="s">
        <v>9</v>
      </c>
      <c r="D15" s="11">
        <f>D16</f>
        <v>0</v>
      </c>
      <c r="E15" s="11">
        <f>E16</f>
        <v>15361.51</v>
      </c>
      <c r="F15" s="12"/>
      <c r="G15" s="17">
        <f t="shared" si="0"/>
        <v>15361.51</v>
      </c>
    </row>
    <row r="16" spans="1:9" x14ac:dyDescent="0.2">
      <c r="A16" s="3"/>
      <c r="B16" s="3">
        <v>13030100</v>
      </c>
      <c r="C16" s="3" t="s">
        <v>10</v>
      </c>
      <c r="D16" s="4">
        <v>0</v>
      </c>
      <c r="E16" s="14">
        <v>15361.51</v>
      </c>
      <c r="F16" s="12"/>
      <c r="G16" s="17">
        <f t="shared" si="0"/>
        <v>15361.51</v>
      </c>
    </row>
    <row r="17" spans="1:9" ht="15" customHeight="1" x14ac:dyDescent="0.2">
      <c r="A17" s="3"/>
      <c r="B17" s="9">
        <v>14000000</v>
      </c>
      <c r="C17" s="10" t="s">
        <v>11</v>
      </c>
      <c r="D17" s="11">
        <f>D18+D20+D22</f>
        <v>1600000</v>
      </c>
      <c r="E17" s="11">
        <f>E18+E20+E22</f>
        <v>1060346.08</v>
      </c>
      <c r="F17" s="12">
        <f t="shared" ref="F17:F67" si="2">E17/D17</f>
        <v>0.66271630000000004</v>
      </c>
      <c r="G17" s="17">
        <f t="shared" si="0"/>
        <v>-539653.91999999993</v>
      </c>
    </row>
    <row r="18" spans="1:9" ht="26.25" customHeight="1" x14ac:dyDescent="0.2">
      <c r="A18" s="3"/>
      <c r="B18" s="9">
        <v>14020000</v>
      </c>
      <c r="C18" s="10" t="s">
        <v>12</v>
      </c>
      <c r="D18" s="11">
        <f>D19</f>
        <v>120000</v>
      </c>
      <c r="E18" s="11">
        <f>E19</f>
        <v>0</v>
      </c>
      <c r="F18" s="12">
        <f t="shared" si="2"/>
        <v>0</v>
      </c>
      <c r="G18" s="17">
        <f t="shared" si="0"/>
        <v>-120000</v>
      </c>
    </row>
    <row r="19" spans="1:9" x14ac:dyDescent="0.2">
      <c r="A19" s="3"/>
      <c r="B19" s="3">
        <v>14021900</v>
      </c>
      <c r="C19" s="3" t="s">
        <v>13</v>
      </c>
      <c r="D19" s="4">
        <v>120000</v>
      </c>
      <c r="E19" s="4">
        <v>0</v>
      </c>
      <c r="F19" s="12">
        <f t="shared" si="2"/>
        <v>0</v>
      </c>
      <c r="G19" s="17">
        <f t="shared" si="0"/>
        <v>-120000</v>
      </c>
    </row>
    <row r="20" spans="1:9" ht="27.75" customHeight="1" x14ac:dyDescent="0.2">
      <c r="A20" s="3"/>
      <c r="B20" s="9">
        <v>14030000</v>
      </c>
      <c r="C20" s="10" t="s">
        <v>14</v>
      </c>
      <c r="D20" s="11">
        <f>D21</f>
        <v>500000</v>
      </c>
      <c r="E20" s="11">
        <f>E21</f>
        <v>0</v>
      </c>
      <c r="F20" s="12">
        <f t="shared" si="2"/>
        <v>0</v>
      </c>
      <c r="G20" s="17">
        <f t="shared" si="0"/>
        <v>-500000</v>
      </c>
    </row>
    <row r="21" spans="1:9" x14ac:dyDescent="0.2">
      <c r="A21" s="3"/>
      <c r="B21" s="3">
        <v>14031900</v>
      </c>
      <c r="C21" s="3" t="s">
        <v>13</v>
      </c>
      <c r="D21" s="4">
        <v>500000</v>
      </c>
      <c r="E21" s="4">
        <v>0</v>
      </c>
      <c r="F21" s="12">
        <f t="shared" si="2"/>
        <v>0</v>
      </c>
      <c r="G21" s="17">
        <f t="shared" si="0"/>
        <v>-500000</v>
      </c>
    </row>
    <row r="22" spans="1:9" ht="39" customHeight="1" x14ac:dyDescent="0.2">
      <c r="A22" s="3"/>
      <c r="B22" s="9">
        <v>14040000</v>
      </c>
      <c r="C22" s="10" t="s">
        <v>15</v>
      </c>
      <c r="D22" s="11">
        <v>980000</v>
      </c>
      <c r="E22" s="11">
        <v>1060346.08</v>
      </c>
      <c r="F22" s="12">
        <f t="shared" si="2"/>
        <v>1.0819857959183674</v>
      </c>
      <c r="G22" s="17">
        <f t="shared" si="0"/>
        <v>80346.080000000075</v>
      </c>
    </row>
    <row r="23" spans="1:9" x14ac:dyDescent="0.2">
      <c r="A23" s="3"/>
      <c r="B23" s="9">
        <v>18000000</v>
      </c>
      <c r="C23" s="10" t="s">
        <v>16</v>
      </c>
      <c r="D23" s="11">
        <f>D24+D35</f>
        <v>16856000</v>
      </c>
      <c r="E23" s="11">
        <f>E24+E35</f>
        <v>22083351.07</v>
      </c>
      <c r="F23" s="12">
        <f t="shared" si="2"/>
        <v>1.3101181223303275</v>
      </c>
      <c r="G23" s="17">
        <f t="shared" si="0"/>
        <v>5227351.07</v>
      </c>
    </row>
    <row r="24" spans="1:9" x14ac:dyDescent="0.2">
      <c r="A24" s="3"/>
      <c r="B24" s="9">
        <v>18010000</v>
      </c>
      <c r="C24" s="10" t="s">
        <v>17</v>
      </c>
      <c r="D24" s="11">
        <f>D25+D26+D27+D28+D29+D30+D31+D32+D33+D34</f>
        <v>6721000</v>
      </c>
      <c r="E24" s="11">
        <f>E25+E26+E27+E28+E29+E30+E31+E32+E33+E34</f>
        <v>8864523.5199999996</v>
      </c>
      <c r="F24" s="12">
        <f t="shared" si="2"/>
        <v>1.318929254575212</v>
      </c>
      <c r="G24" s="17">
        <f t="shared" si="0"/>
        <v>2143523.5199999996</v>
      </c>
    </row>
    <row r="25" spans="1:9" x14ac:dyDescent="0.2">
      <c r="A25" s="3"/>
      <c r="B25" s="3">
        <v>18010100</v>
      </c>
      <c r="C25" s="3" t="s">
        <v>18</v>
      </c>
      <c r="D25" s="4">
        <v>8000</v>
      </c>
      <c r="E25" s="14">
        <v>12124.55</v>
      </c>
      <c r="F25" s="12">
        <f t="shared" si="2"/>
        <v>1.5155687499999999</v>
      </c>
      <c r="G25" s="17">
        <f t="shared" si="0"/>
        <v>4124.5499999999993</v>
      </c>
    </row>
    <row r="26" spans="1:9" x14ac:dyDescent="0.2">
      <c r="A26" s="3"/>
      <c r="B26" s="3">
        <v>18010200</v>
      </c>
      <c r="C26" s="3" t="s">
        <v>19</v>
      </c>
      <c r="D26" s="4">
        <v>37000</v>
      </c>
      <c r="E26" s="14">
        <v>68736.600000000006</v>
      </c>
      <c r="F26" s="12">
        <f t="shared" si="2"/>
        <v>1.857745945945946</v>
      </c>
      <c r="G26" s="17">
        <f t="shared" si="0"/>
        <v>31736.600000000006</v>
      </c>
    </row>
    <row r="27" spans="1:9" x14ac:dyDescent="0.2">
      <c r="A27" s="3"/>
      <c r="B27" s="3">
        <v>18010300</v>
      </c>
      <c r="C27" s="3" t="s">
        <v>20</v>
      </c>
      <c r="D27" s="4">
        <v>50000</v>
      </c>
      <c r="E27" s="14">
        <v>20823.37</v>
      </c>
      <c r="F27" s="12">
        <f t="shared" si="2"/>
        <v>0.41646739999999999</v>
      </c>
      <c r="G27" s="17">
        <f t="shared" si="0"/>
        <v>-29176.63</v>
      </c>
    </row>
    <row r="28" spans="1:9" x14ac:dyDescent="0.2">
      <c r="A28" s="3"/>
      <c r="B28" s="3">
        <v>18010400</v>
      </c>
      <c r="C28" s="3" t="s">
        <v>21</v>
      </c>
      <c r="D28" s="4">
        <v>720000</v>
      </c>
      <c r="E28" s="14">
        <v>1302516.0900000001</v>
      </c>
      <c r="F28" s="12">
        <f t="shared" si="2"/>
        <v>1.8090501250000002</v>
      </c>
      <c r="G28" s="17">
        <f t="shared" si="0"/>
        <v>582516.09000000008</v>
      </c>
    </row>
    <row r="29" spans="1:9" x14ac:dyDescent="0.2">
      <c r="A29" s="3"/>
      <c r="B29" s="3">
        <v>18010500</v>
      </c>
      <c r="C29" s="3" t="s">
        <v>22</v>
      </c>
      <c r="D29" s="4">
        <v>2500000</v>
      </c>
      <c r="E29" s="14">
        <v>4762868.5999999996</v>
      </c>
      <c r="F29" s="12">
        <f t="shared" si="2"/>
        <v>1.9051474399999999</v>
      </c>
      <c r="G29" s="17">
        <f t="shared" si="0"/>
        <v>2262868.5999999996</v>
      </c>
      <c r="H29">
        <f>H66-H35</f>
        <v>1481164</v>
      </c>
      <c r="I29">
        <v>1399173</v>
      </c>
    </row>
    <row r="30" spans="1:9" x14ac:dyDescent="0.2">
      <c r="A30" s="3"/>
      <c r="B30" s="3">
        <v>18010600</v>
      </c>
      <c r="C30" s="3" t="s">
        <v>23</v>
      </c>
      <c r="D30" s="4">
        <v>2500000</v>
      </c>
      <c r="E30" s="14">
        <v>1960560.06</v>
      </c>
      <c r="F30" s="12">
        <f t="shared" si="2"/>
        <v>0.78422402400000002</v>
      </c>
      <c r="G30" s="17">
        <f t="shared" si="0"/>
        <v>-539439.93999999994</v>
      </c>
    </row>
    <row r="31" spans="1:9" x14ac:dyDescent="0.2">
      <c r="A31" s="3"/>
      <c r="B31" s="3">
        <v>18010700</v>
      </c>
      <c r="C31" s="3" t="s">
        <v>24</v>
      </c>
      <c r="D31" s="4">
        <v>70000</v>
      </c>
      <c r="E31" s="14">
        <v>68160.009999999995</v>
      </c>
      <c r="F31" s="12">
        <f t="shared" si="2"/>
        <v>0.97371442857142854</v>
      </c>
      <c r="G31" s="17">
        <f t="shared" si="0"/>
        <v>-1839.9900000000052</v>
      </c>
    </row>
    <row r="32" spans="1:9" x14ac:dyDescent="0.2">
      <c r="A32" s="3"/>
      <c r="B32" s="3">
        <v>18010900</v>
      </c>
      <c r="C32" s="3" t="s">
        <v>25</v>
      </c>
      <c r="D32" s="4">
        <v>525000</v>
      </c>
      <c r="E32" s="14">
        <v>461912.34</v>
      </c>
      <c r="F32" s="12">
        <f t="shared" si="2"/>
        <v>0.87983302857142864</v>
      </c>
      <c r="G32" s="17">
        <f t="shared" si="0"/>
        <v>-63087.659999999974</v>
      </c>
    </row>
    <row r="33" spans="1:9" x14ac:dyDescent="0.2">
      <c r="A33" s="3"/>
      <c r="B33" s="3">
        <v>18011000</v>
      </c>
      <c r="C33" s="3" t="s">
        <v>26</v>
      </c>
      <c r="D33" s="4">
        <v>270000</v>
      </c>
      <c r="E33" s="14">
        <v>194321.9</v>
      </c>
      <c r="F33" s="12">
        <f t="shared" si="2"/>
        <v>0.71971074074074071</v>
      </c>
      <c r="G33" s="17">
        <f t="shared" si="0"/>
        <v>-75678.100000000006</v>
      </c>
    </row>
    <row r="34" spans="1:9" x14ac:dyDescent="0.2">
      <c r="A34" s="3"/>
      <c r="B34" s="3">
        <v>18011100</v>
      </c>
      <c r="C34" s="3" t="s">
        <v>27</v>
      </c>
      <c r="D34" s="4">
        <v>41000</v>
      </c>
      <c r="E34" s="14">
        <v>12500</v>
      </c>
      <c r="F34" s="12">
        <f t="shared" si="2"/>
        <v>0.3048780487804878</v>
      </c>
      <c r="G34" s="17">
        <f t="shared" si="0"/>
        <v>-28500</v>
      </c>
    </row>
    <row r="35" spans="1:9" x14ac:dyDescent="0.2">
      <c r="A35" s="3"/>
      <c r="B35" s="9">
        <v>18050000</v>
      </c>
      <c r="C35" s="10" t="s">
        <v>28</v>
      </c>
      <c r="D35" s="11">
        <f>D36+D37</f>
        <v>10135000</v>
      </c>
      <c r="E35" s="11">
        <f>E36+E37</f>
        <v>13218827.549999999</v>
      </c>
      <c r="F35" s="12">
        <f t="shared" si="2"/>
        <v>1.3042750419338924</v>
      </c>
      <c r="G35" s="17">
        <f t="shared" si="0"/>
        <v>3083827.5499999989</v>
      </c>
      <c r="H35">
        <v>3083827</v>
      </c>
      <c r="I35">
        <v>3083827</v>
      </c>
    </row>
    <row r="36" spans="1:9" x14ac:dyDescent="0.2">
      <c r="A36" s="3"/>
      <c r="B36" s="3">
        <v>18050300</v>
      </c>
      <c r="C36" s="3" t="s">
        <v>29</v>
      </c>
      <c r="D36" s="4">
        <v>1035000</v>
      </c>
      <c r="E36" s="14">
        <v>1032940.52</v>
      </c>
      <c r="F36" s="12">
        <f t="shared" si="2"/>
        <v>0.9980101642512077</v>
      </c>
      <c r="G36" s="17">
        <f t="shared" si="0"/>
        <v>-2059.4799999999814</v>
      </c>
    </row>
    <row r="37" spans="1:9" x14ac:dyDescent="0.2">
      <c r="A37" s="3"/>
      <c r="B37" s="3">
        <v>18050400</v>
      </c>
      <c r="C37" s="3" t="s">
        <v>30</v>
      </c>
      <c r="D37" s="4">
        <v>9100000</v>
      </c>
      <c r="E37" s="14">
        <v>12185887.029999999</v>
      </c>
      <c r="F37" s="12">
        <f t="shared" si="2"/>
        <v>1.3391084648351648</v>
      </c>
      <c r="G37" s="17">
        <f t="shared" si="0"/>
        <v>3085887.0299999993</v>
      </c>
    </row>
    <row r="38" spans="1:9" x14ac:dyDescent="0.2">
      <c r="A38" s="3"/>
      <c r="B38" s="9">
        <v>20000000</v>
      </c>
      <c r="C38" s="10" t="s">
        <v>31</v>
      </c>
      <c r="D38" s="11">
        <f>D39+D45+D57</f>
        <v>838000</v>
      </c>
      <c r="E38" s="11">
        <f>E39+E45+E57</f>
        <v>702194.43</v>
      </c>
      <c r="F38" s="12">
        <f t="shared" si="2"/>
        <v>0.83794084725536999</v>
      </c>
      <c r="G38" s="17">
        <f t="shared" si="0"/>
        <v>-135805.56999999995</v>
      </c>
    </row>
    <row r="39" spans="1:9" ht="25.5" x14ac:dyDescent="0.2">
      <c r="A39" s="3"/>
      <c r="B39" s="9">
        <v>21000000</v>
      </c>
      <c r="C39" s="10" t="s">
        <v>32</v>
      </c>
      <c r="D39" s="11">
        <f>D40+D42</f>
        <v>6500</v>
      </c>
      <c r="E39" s="11">
        <f>E40+E42</f>
        <v>42703.17</v>
      </c>
      <c r="F39" s="12">
        <f t="shared" si="2"/>
        <v>6.5697184615384616</v>
      </c>
      <c r="G39" s="17">
        <f t="shared" si="0"/>
        <v>36203.17</v>
      </c>
    </row>
    <row r="40" spans="1:9" ht="75" customHeight="1" x14ac:dyDescent="0.2">
      <c r="A40" s="3"/>
      <c r="B40" s="9">
        <v>21010000</v>
      </c>
      <c r="C40" s="10" t="s">
        <v>33</v>
      </c>
      <c r="D40" s="11">
        <f>D41</f>
        <v>0</v>
      </c>
      <c r="E40" s="11">
        <f>E41</f>
        <v>16051.25</v>
      </c>
      <c r="F40" s="12"/>
      <c r="G40" s="17">
        <f t="shared" si="0"/>
        <v>16051.25</v>
      </c>
    </row>
    <row r="41" spans="1:9" x14ac:dyDescent="0.2">
      <c r="A41" s="3"/>
      <c r="B41" s="3">
        <v>21010302</v>
      </c>
      <c r="C41" s="3" t="s">
        <v>34</v>
      </c>
      <c r="D41" s="4">
        <v>0</v>
      </c>
      <c r="E41" s="14">
        <v>16051.25</v>
      </c>
      <c r="F41" s="12"/>
      <c r="G41" s="17">
        <f t="shared" si="0"/>
        <v>16051.25</v>
      </c>
    </row>
    <row r="42" spans="1:9" x14ac:dyDescent="0.2">
      <c r="A42" s="3"/>
      <c r="B42" s="9">
        <v>21080000</v>
      </c>
      <c r="C42" s="10" t="s">
        <v>35</v>
      </c>
      <c r="D42" s="11">
        <f>D43+D44</f>
        <v>6500</v>
      </c>
      <c r="E42" s="11">
        <f>E43+E44</f>
        <v>26651.919999999998</v>
      </c>
      <c r="F42" s="12">
        <f t="shared" si="2"/>
        <v>4.100295384615384</v>
      </c>
      <c r="G42" s="17">
        <f t="shared" si="0"/>
        <v>20151.919999999998</v>
      </c>
    </row>
    <row r="43" spans="1:9" x14ac:dyDescent="0.2">
      <c r="A43" s="3"/>
      <c r="B43" s="3">
        <v>21081100</v>
      </c>
      <c r="C43" s="3" t="s">
        <v>36</v>
      </c>
      <c r="D43" s="4">
        <v>6500</v>
      </c>
      <c r="E43" s="14">
        <v>2651.92</v>
      </c>
      <c r="F43" s="12">
        <f t="shared" si="2"/>
        <v>0.40798769230769233</v>
      </c>
      <c r="G43" s="17">
        <f t="shared" si="0"/>
        <v>-3848.08</v>
      </c>
    </row>
    <row r="44" spans="1:9" x14ac:dyDescent="0.2">
      <c r="A44" s="3"/>
      <c r="B44" s="3">
        <v>21081500</v>
      </c>
      <c r="C44" s="3" t="s">
        <v>37</v>
      </c>
      <c r="D44" s="4">
        <v>0</v>
      </c>
      <c r="E44" s="14">
        <v>24000</v>
      </c>
      <c r="F44" s="12"/>
      <c r="G44" s="17">
        <f t="shared" si="0"/>
        <v>24000</v>
      </c>
    </row>
    <row r="45" spans="1:9" ht="25.5" x14ac:dyDescent="0.2">
      <c r="A45" s="3"/>
      <c r="B45" s="9">
        <v>22000000</v>
      </c>
      <c r="C45" s="10" t="s">
        <v>38</v>
      </c>
      <c r="D45" s="11">
        <f>D46+D51+D53</f>
        <v>831500</v>
      </c>
      <c r="E45" s="11">
        <f>E46+E51+E53</f>
        <v>644293.42000000004</v>
      </c>
      <c r="F45" s="12">
        <f t="shared" si="2"/>
        <v>0.77485678893565846</v>
      </c>
      <c r="G45" s="17">
        <f t="shared" si="0"/>
        <v>-187206.57999999996</v>
      </c>
    </row>
    <row r="46" spans="1:9" x14ac:dyDescent="0.2">
      <c r="A46" s="3"/>
      <c r="B46" s="9">
        <v>22010000</v>
      </c>
      <c r="C46" s="10" t="s">
        <v>39</v>
      </c>
      <c r="D46" s="11">
        <f>D47+D48+D49+D50</f>
        <v>560400</v>
      </c>
      <c r="E46" s="11">
        <f>E47+E48+E49+E50</f>
        <v>359467.05</v>
      </c>
      <c r="F46" s="12">
        <f t="shared" si="2"/>
        <v>0.64144726980728051</v>
      </c>
      <c r="G46" s="17">
        <f t="shared" si="0"/>
        <v>-200932.95</v>
      </c>
    </row>
    <row r="47" spans="1:9" x14ac:dyDescent="0.2">
      <c r="A47" s="3"/>
      <c r="B47" s="3">
        <v>22010300</v>
      </c>
      <c r="C47" s="3" t="s">
        <v>40</v>
      </c>
      <c r="D47" s="4">
        <v>4500</v>
      </c>
      <c r="E47" s="14">
        <v>18895.57</v>
      </c>
      <c r="F47" s="12">
        <f t="shared" si="2"/>
        <v>4.1990155555555555</v>
      </c>
      <c r="G47" s="17">
        <f t="shared" si="0"/>
        <v>14395.57</v>
      </c>
    </row>
    <row r="48" spans="1:9" x14ac:dyDescent="0.2">
      <c r="A48" s="3"/>
      <c r="B48" s="3">
        <v>22012500</v>
      </c>
      <c r="C48" s="3" t="s">
        <v>41</v>
      </c>
      <c r="D48" s="4">
        <v>530900</v>
      </c>
      <c r="E48" s="14">
        <v>296595.48</v>
      </c>
      <c r="F48" s="12">
        <f t="shared" si="2"/>
        <v>0.55866543605198715</v>
      </c>
      <c r="G48" s="17">
        <f t="shared" si="0"/>
        <v>-234304.52000000002</v>
      </c>
    </row>
    <row r="49" spans="1:7" x14ac:dyDescent="0.2">
      <c r="A49" s="3"/>
      <c r="B49" s="3">
        <v>22012600</v>
      </c>
      <c r="C49" s="3" t="s">
        <v>42</v>
      </c>
      <c r="D49" s="4">
        <v>25000</v>
      </c>
      <c r="E49" s="14">
        <v>35020</v>
      </c>
      <c r="F49" s="12">
        <f t="shared" si="2"/>
        <v>1.4008</v>
      </c>
      <c r="G49" s="17">
        <f t="shared" si="0"/>
        <v>10020</v>
      </c>
    </row>
    <row r="50" spans="1:7" x14ac:dyDescent="0.2">
      <c r="A50" s="3"/>
      <c r="B50" s="3">
        <v>22012900</v>
      </c>
      <c r="C50" s="3" t="s">
        <v>43</v>
      </c>
      <c r="D50" s="4">
        <v>0</v>
      </c>
      <c r="E50" s="14">
        <v>8956</v>
      </c>
      <c r="F50" s="12"/>
      <c r="G50" s="17">
        <f t="shared" si="0"/>
        <v>8956</v>
      </c>
    </row>
    <row r="51" spans="1:7" ht="39.75" customHeight="1" x14ac:dyDescent="0.2">
      <c r="A51" s="3"/>
      <c r="B51" s="9">
        <v>22080000</v>
      </c>
      <c r="C51" s="10" t="s">
        <v>44</v>
      </c>
      <c r="D51" s="11">
        <f>D52</f>
        <v>215000</v>
      </c>
      <c r="E51" s="11">
        <f>E52</f>
        <v>236498.25</v>
      </c>
      <c r="F51" s="12">
        <f t="shared" si="2"/>
        <v>1.0999918604651162</v>
      </c>
      <c r="G51" s="17">
        <f t="shared" si="0"/>
        <v>21498.25</v>
      </c>
    </row>
    <row r="52" spans="1:7" x14ac:dyDescent="0.2">
      <c r="A52" s="3"/>
      <c r="B52" s="3">
        <v>22080402</v>
      </c>
      <c r="C52" s="3" t="s">
        <v>45</v>
      </c>
      <c r="D52" s="4">
        <v>215000</v>
      </c>
      <c r="E52" s="14">
        <v>236498.25</v>
      </c>
      <c r="F52" s="12">
        <f t="shared" si="2"/>
        <v>1.0999918604651162</v>
      </c>
      <c r="G52" s="17">
        <f t="shared" si="0"/>
        <v>21498.25</v>
      </c>
    </row>
    <row r="53" spans="1:7" x14ac:dyDescent="0.2">
      <c r="A53" s="3"/>
      <c r="B53" s="9">
        <v>22090000</v>
      </c>
      <c r="C53" s="10" t="s">
        <v>46</v>
      </c>
      <c r="D53" s="11">
        <f>D54+D55+D56</f>
        <v>56100</v>
      </c>
      <c r="E53" s="11">
        <f>E54+E55+E56</f>
        <v>48328.12</v>
      </c>
      <c r="F53" s="12">
        <f t="shared" si="2"/>
        <v>0.86146381461675581</v>
      </c>
      <c r="G53" s="17">
        <f t="shared" si="0"/>
        <v>-7771.8799999999974</v>
      </c>
    </row>
    <row r="54" spans="1:7" x14ac:dyDescent="0.2">
      <c r="A54" s="3"/>
      <c r="B54" s="3">
        <v>22090100</v>
      </c>
      <c r="C54" s="3" t="s">
        <v>47</v>
      </c>
      <c r="D54" s="4">
        <v>38000</v>
      </c>
      <c r="E54" s="14">
        <v>31659.72</v>
      </c>
      <c r="F54" s="12">
        <f t="shared" si="2"/>
        <v>0.83315052631578945</v>
      </c>
      <c r="G54" s="17">
        <f t="shared" si="0"/>
        <v>-6340.2799999999988</v>
      </c>
    </row>
    <row r="55" spans="1:7" x14ac:dyDescent="0.2">
      <c r="A55" s="3"/>
      <c r="B55" s="3">
        <v>22090200</v>
      </c>
      <c r="C55" s="3" t="s">
        <v>48</v>
      </c>
      <c r="D55" s="4">
        <v>0</v>
      </c>
      <c r="E55" s="14">
        <v>2167.4</v>
      </c>
      <c r="F55" s="12"/>
      <c r="G55" s="17">
        <f t="shared" si="0"/>
        <v>2167.4</v>
      </c>
    </row>
    <row r="56" spans="1:7" x14ac:dyDescent="0.2">
      <c r="A56" s="3"/>
      <c r="B56" s="3">
        <v>22090400</v>
      </c>
      <c r="C56" s="3" t="s">
        <v>49</v>
      </c>
      <c r="D56" s="4">
        <v>18100</v>
      </c>
      <c r="E56" s="14">
        <v>14501</v>
      </c>
      <c r="F56" s="12">
        <f t="shared" si="2"/>
        <v>0.80116022099447515</v>
      </c>
      <c r="G56" s="17">
        <f t="shared" si="0"/>
        <v>-3599</v>
      </c>
    </row>
    <row r="57" spans="1:7" x14ac:dyDescent="0.2">
      <c r="A57" s="3"/>
      <c r="B57" s="9">
        <v>24000000</v>
      </c>
      <c r="C57" s="10" t="s">
        <v>50</v>
      </c>
      <c r="D57" s="11">
        <f>D58</f>
        <v>0</v>
      </c>
      <c r="E57" s="11">
        <f>E58</f>
        <v>15197.84</v>
      </c>
      <c r="F57" s="12"/>
      <c r="G57" s="17">
        <f t="shared" si="0"/>
        <v>15197.84</v>
      </c>
    </row>
    <row r="58" spans="1:7" x14ac:dyDescent="0.2">
      <c r="A58" s="3"/>
      <c r="B58" s="9">
        <v>24060000</v>
      </c>
      <c r="C58" s="10" t="s">
        <v>35</v>
      </c>
      <c r="D58" s="11">
        <f>D59+D60</f>
        <v>0</v>
      </c>
      <c r="E58" s="11">
        <f>E59+E60</f>
        <v>15197.84</v>
      </c>
      <c r="F58" s="12"/>
      <c r="G58" s="17">
        <f t="shared" si="0"/>
        <v>15197.84</v>
      </c>
    </row>
    <row r="59" spans="1:7" x14ac:dyDescent="0.2">
      <c r="A59" s="3"/>
      <c r="B59" s="3">
        <v>24060300</v>
      </c>
      <c r="C59" s="3" t="s">
        <v>35</v>
      </c>
      <c r="D59" s="4">
        <v>0</v>
      </c>
      <c r="E59" s="14">
        <v>14942.84</v>
      </c>
      <c r="F59" s="12"/>
      <c r="G59" s="17">
        <f t="shared" si="0"/>
        <v>14942.84</v>
      </c>
    </row>
    <row r="60" spans="1:7" x14ac:dyDescent="0.2">
      <c r="A60" s="3"/>
      <c r="B60" s="3">
        <v>24062200</v>
      </c>
      <c r="C60" s="3" t="s">
        <v>51</v>
      </c>
      <c r="D60" s="4">
        <v>0</v>
      </c>
      <c r="E60" s="14">
        <v>255</v>
      </c>
      <c r="F60" s="12"/>
      <c r="G60" s="17">
        <f t="shared" si="0"/>
        <v>255</v>
      </c>
    </row>
    <row r="61" spans="1:7" x14ac:dyDescent="0.2">
      <c r="A61" s="3"/>
      <c r="B61" s="9">
        <v>40000000</v>
      </c>
      <c r="C61" s="10" t="s">
        <v>52</v>
      </c>
      <c r="D61" s="11">
        <f>D62</f>
        <v>14713800</v>
      </c>
      <c r="E61" s="11">
        <f>E62</f>
        <v>15963800</v>
      </c>
      <c r="F61" s="12">
        <f t="shared" si="2"/>
        <v>1.0849542606260789</v>
      </c>
      <c r="G61" s="17">
        <f t="shared" si="0"/>
        <v>1250000</v>
      </c>
    </row>
    <row r="62" spans="1:7" x14ac:dyDescent="0.2">
      <c r="A62" s="3"/>
      <c r="B62" s="9">
        <v>41000000</v>
      </c>
      <c r="C62" s="10" t="s">
        <v>53</v>
      </c>
      <c r="D62" s="11">
        <f>D63</f>
        <v>14713800</v>
      </c>
      <c r="E62" s="11">
        <f>E63</f>
        <v>15963800</v>
      </c>
      <c r="F62" s="12">
        <f t="shared" si="2"/>
        <v>1.0849542606260789</v>
      </c>
      <c r="G62" s="17">
        <f t="shared" si="0"/>
        <v>1250000</v>
      </c>
    </row>
    <row r="63" spans="1:7" ht="25.5" x14ac:dyDescent="0.2">
      <c r="A63" s="3"/>
      <c r="B63" s="9">
        <v>41050000</v>
      </c>
      <c r="C63" s="10" t="s">
        <v>54</v>
      </c>
      <c r="D63" s="11">
        <f>D64+D65</f>
        <v>14713800</v>
      </c>
      <c r="E63" s="11">
        <f>E64+E65</f>
        <v>15963800</v>
      </c>
      <c r="F63" s="12">
        <f t="shared" si="2"/>
        <v>1.0849542606260789</v>
      </c>
      <c r="G63" s="17">
        <f t="shared" si="0"/>
        <v>1250000</v>
      </c>
    </row>
    <row r="64" spans="1:7" x14ac:dyDescent="0.2">
      <c r="A64" s="3"/>
      <c r="B64" s="3">
        <v>41052300</v>
      </c>
      <c r="C64" s="3" t="s">
        <v>55</v>
      </c>
      <c r="D64" s="4">
        <v>0</v>
      </c>
      <c r="E64" s="14">
        <v>1250000</v>
      </c>
      <c r="F64" s="12"/>
      <c r="G64" s="17">
        <f t="shared" si="0"/>
        <v>1250000</v>
      </c>
    </row>
    <row r="65" spans="1:8" x14ac:dyDescent="0.2">
      <c r="A65" s="3"/>
      <c r="B65" s="3">
        <v>41053900</v>
      </c>
      <c r="C65" s="3" t="s">
        <v>56</v>
      </c>
      <c r="D65" s="4">
        <v>14713800</v>
      </c>
      <c r="E65" s="14">
        <v>14713800</v>
      </c>
      <c r="F65" s="12">
        <f t="shared" si="2"/>
        <v>1</v>
      </c>
      <c r="G65" s="17">
        <f t="shared" si="0"/>
        <v>0</v>
      </c>
    </row>
    <row r="66" spans="1:8" ht="12.75" customHeight="1" x14ac:dyDescent="0.2">
      <c r="A66" s="68" t="s">
        <v>57</v>
      </c>
      <c r="B66" s="69"/>
      <c r="C66" s="70"/>
      <c r="D66" s="11">
        <f>D6+D38</f>
        <v>19328500</v>
      </c>
      <c r="E66" s="11">
        <f>E6+E38</f>
        <v>23893491.57</v>
      </c>
      <c r="F66" s="12">
        <f t="shared" si="2"/>
        <v>1.2361792984453011</v>
      </c>
      <c r="G66" s="17">
        <f t="shared" si="0"/>
        <v>4564991.57</v>
      </c>
      <c r="H66">
        <v>4564991</v>
      </c>
    </row>
    <row r="67" spans="1:8" ht="14.25" customHeight="1" x14ac:dyDescent="0.2">
      <c r="A67" s="62" t="s">
        <v>58</v>
      </c>
      <c r="B67" s="63"/>
      <c r="C67" s="64"/>
      <c r="D67" s="11">
        <f>D66+D61</f>
        <v>34042300</v>
      </c>
      <c r="E67" s="11">
        <f>E66+E61</f>
        <v>39857291.57</v>
      </c>
      <c r="F67" s="12">
        <f t="shared" si="2"/>
        <v>1.1708166478175681</v>
      </c>
      <c r="G67" s="17">
        <f t="shared" si="0"/>
        <v>5814991.5700000003</v>
      </c>
    </row>
  </sheetData>
  <mergeCells count="6">
    <mergeCell ref="A67:C67"/>
    <mergeCell ref="A4:A5"/>
    <mergeCell ref="B4:B5"/>
    <mergeCell ref="C4:C5"/>
    <mergeCell ref="D4:F4"/>
    <mergeCell ref="A66:C66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opLeftCell="A70" workbookViewId="0">
      <selection activeCell="C90" sqref="C90"/>
    </sheetView>
  </sheetViews>
  <sheetFormatPr defaultRowHeight="12.75" x14ac:dyDescent="0.2"/>
  <cols>
    <col min="1" max="1" width="0.140625" customWidth="1"/>
    <col min="2" max="2" width="9.140625" customWidth="1"/>
    <col min="3" max="3" width="89.28515625" customWidth="1"/>
    <col min="4" max="4" width="14.5703125" customWidth="1"/>
    <col min="5" max="5" width="15.140625" customWidth="1"/>
    <col min="6" max="6" width="9.140625" customWidth="1"/>
  </cols>
  <sheetData>
    <row r="1" spans="1:8" ht="18.75" x14ac:dyDescent="0.3">
      <c r="A1" s="1"/>
      <c r="B1" s="1"/>
      <c r="C1" s="71" t="s">
        <v>66</v>
      </c>
      <c r="D1" s="71"/>
      <c r="E1" s="15"/>
      <c r="F1" s="15"/>
      <c r="G1" s="1"/>
      <c r="H1" s="1"/>
    </row>
    <row r="2" spans="1:8" ht="16.5" customHeight="1" x14ac:dyDescent="0.35">
      <c r="A2" s="7"/>
      <c r="B2" s="8"/>
      <c r="C2" s="71" t="s">
        <v>64</v>
      </c>
      <c r="D2" s="71"/>
      <c r="E2" s="71"/>
      <c r="G2" s="8"/>
      <c r="H2" s="8"/>
    </row>
    <row r="3" spans="1:8" ht="9.75" customHeight="1" thickBot="1" x14ac:dyDescent="0.4">
      <c r="A3" s="7"/>
      <c r="B3" s="8"/>
      <c r="C3" s="26"/>
      <c r="D3" s="26"/>
      <c r="E3" s="26"/>
      <c r="F3" s="22" t="s">
        <v>67</v>
      </c>
      <c r="G3" s="8"/>
      <c r="H3" s="8"/>
    </row>
    <row r="4" spans="1:8" ht="18" customHeight="1" thickBot="1" x14ac:dyDescent="0.3">
      <c r="A4" s="32"/>
      <c r="B4" s="33"/>
      <c r="C4" s="34" t="s">
        <v>72</v>
      </c>
      <c r="D4" s="35" t="s">
        <v>69</v>
      </c>
      <c r="E4" s="35" t="s">
        <v>68</v>
      </c>
      <c r="F4" s="36" t="s">
        <v>63</v>
      </c>
    </row>
    <row r="5" spans="1:8" x14ac:dyDescent="0.2">
      <c r="A5" s="3"/>
      <c r="B5" s="28">
        <v>10000000</v>
      </c>
      <c r="C5" s="29" t="s">
        <v>0</v>
      </c>
      <c r="D5" s="30">
        <f>D6+D9+D16+D22</f>
        <v>18490500</v>
      </c>
      <c r="E5" s="30">
        <f>E6+E9+E16+E22</f>
        <v>23191297.140000001</v>
      </c>
      <c r="F5" s="31">
        <f>E5/D5</f>
        <v>1.2542276920580839</v>
      </c>
    </row>
    <row r="6" spans="1:8" ht="17.25" customHeight="1" x14ac:dyDescent="0.2">
      <c r="A6" s="3"/>
      <c r="B6" s="9">
        <v>11000000</v>
      </c>
      <c r="C6" s="23" t="s">
        <v>1</v>
      </c>
      <c r="D6" s="11">
        <f>D7</f>
        <v>0</v>
      </c>
      <c r="E6" s="11">
        <f>E7</f>
        <v>21815</v>
      </c>
      <c r="F6" s="27"/>
    </row>
    <row r="7" spans="1:8" x14ac:dyDescent="0.2">
      <c r="A7" s="3"/>
      <c r="B7" s="9">
        <v>11020000</v>
      </c>
      <c r="C7" s="10" t="s">
        <v>2</v>
      </c>
      <c r="D7" s="11">
        <f>D8</f>
        <v>0</v>
      </c>
      <c r="E7" s="11">
        <f>E8</f>
        <v>21815</v>
      </c>
      <c r="F7" s="27"/>
    </row>
    <row r="8" spans="1:8" x14ac:dyDescent="0.2">
      <c r="A8" s="3"/>
      <c r="B8" s="3">
        <v>11020202</v>
      </c>
      <c r="C8" s="3" t="s">
        <v>3</v>
      </c>
      <c r="D8" s="4">
        <v>0</v>
      </c>
      <c r="E8" s="14">
        <v>21815</v>
      </c>
      <c r="F8" s="27"/>
    </row>
    <row r="9" spans="1:8" ht="16.5" customHeight="1" x14ac:dyDescent="0.2">
      <c r="A9" s="3"/>
      <c r="B9" s="9">
        <v>13000000</v>
      </c>
      <c r="C9" s="23" t="s">
        <v>4</v>
      </c>
      <c r="D9" s="11">
        <f>D10+D12+D14</f>
        <v>34500</v>
      </c>
      <c r="E9" s="11">
        <f>E10+E12+E14</f>
        <v>25784.989999999998</v>
      </c>
      <c r="F9" s="27">
        <f t="shared" ref="F9:F66" si="0">E9/D9</f>
        <v>0.74739101449275358</v>
      </c>
    </row>
    <row r="10" spans="1:8" x14ac:dyDescent="0.2">
      <c r="A10" s="3"/>
      <c r="B10" s="9">
        <v>13010000</v>
      </c>
      <c r="C10" s="10" t="s">
        <v>5</v>
      </c>
      <c r="D10" s="11">
        <f>D11</f>
        <v>34500</v>
      </c>
      <c r="E10" s="11">
        <f>E11</f>
        <v>10393.48</v>
      </c>
      <c r="F10" s="27">
        <f t="shared" si="0"/>
        <v>0.30126028985507247</v>
      </c>
    </row>
    <row r="11" spans="1:8" ht="30" customHeight="1" x14ac:dyDescent="0.2">
      <c r="A11" s="3"/>
      <c r="B11" s="20">
        <v>13010200</v>
      </c>
      <c r="C11" s="24" t="s">
        <v>6</v>
      </c>
      <c r="D11" s="4">
        <v>34500</v>
      </c>
      <c r="E11" s="14">
        <v>10393.48</v>
      </c>
      <c r="F11" s="27">
        <f t="shared" si="0"/>
        <v>0.30126028985507247</v>
      </c>
    </row>
    <row r="12" spans="1:8" ht="14.25" customHeight="1" x14ac:dyDescent="0.2">
      <c r="A12" s="3"/>
      <c r="B12" s="9">
        <v>13020000</v>
      </c>
      <c r="C12" s="10" t="s">
        <v>7</v>
      </c>
      <c r="D12" s="11">
        <f>D13</f>
        <v>0</v>
      </c>
      <c r="E12" s="11">
        <f>E13</f>
        <v>30</v>
      </c>
      <c r="F12" s="27"/>
    </row>
    <row r="13" spans="1:8" ht="12" customHeight="1" x14ac:dyDescent="0.2">
      <c r="A13" s="3"/>
      <c r="B13" s="3">
        <v>13020200</v>
      </c>
      <c r="C13" s="18" t="s">
        <v>8</v>
      </c>
      <c r="D13" s="4">
        <v>0</v>
      </c>
      <c r="E13" s="14">
        <v>30</v>
      </c>
      <c r="F13" s="27"/>
    </row>
    <row r="14" spans="1:8" ht="14.25" customHeight="1" x14ac:dyDescent="0.2">
      <c r="A14" s="3"/>
      <c r="B14" s="9">
        <v>13030000</v>
      </c>
      <c r="C14" s="10" t="s">
        <v>9</v>
      </c>
      <c r="D14" s="11">
        <f>D15</f>
        <v>0</v>
      </c>
      <c r="E14" s="11">
        <f>E15</f>
        <v>15361.51</v>
      </c>
      <c r="F14" s="27"/>
    </row>
    <row r="15" spans="1:8" ht="12.75" customHeight="1" x14ac:dyDescent="0.2">
      <c r="A15" s="3"/>
      <c r="B15" s="3">
        <v>13030100</v>
      </c>
      <c r="C15" s="18" t="s">
        <v>10</v>
      </c>
      <c r="D15" s="4">
        <v>0</v>
      </c>
      <c r="E15" s="14">
        <v>15361.51</v>
      </c>
      <c r="F15" s="27"/>
    </row>
    <row r="16" spans="1:8" ht="15" customHeight="1" x14ac:dyDescent="0.2">
      <c r="A16" s="3"/>
      <c r="B16" s="9">
        <v>14000000</v>
      </c>
      <c r="C16" s="10" t="s">
        <v>11</v>
      </c>
      <c r="D16" s="11">
        <f>D17+D19+D21</f>
        <v>1600000</v>
      </c>
      <c r="E16" s="11">
        <f>E17+E19+E21</f>
        <v>1060346.08</v>
      </c>
      <c r="F16" s="27">
        <f t="shared" si="0"/>
        <v>0.66271630000000004</v>
      </c>
    </row>
    <row r="17" spans="1:6" ht="16.5" customHeight="1" x14ac:dyDescent="0.2">
      <c r="A17" s="3"/>
      <c r="B17" s="19">
        <v>14020000</v>
      </c>
      <c r="C17" s="10" t="s">
        <v>12</v>
      </c>
      <c r="D17" s="11">
        <f>D18</f>
        <v>120000</v>
      </c>
      <c r="E17" s="11">
        <f>E18</f>
        <v>0</v>
      </c>
      <c r="F17" s="27">
        <f t="shared" si="0"/>
        <v>0</v>
      </c>
    </row>
    <row r="18" spans="1:6" x14ac:dyDescent="0.2">
      <c r="A18" s="3"/>
      <c r="B18" s="3">
        <v>14021900</v>
      </c>
      <c r="C18" s="3" t="s">
        <v>13</v>
      </c>
      <c r="D18" s="4">
        <v>120000</v>
      </c>
      <c r="E18" s="4">
        <v>0</v>
      </c>
      <c r="F18" s="27">
        <f t="shared" si="0"/>
        <v>0</v>
      </c>
    </row>
    <row r="19" spans="1:6" ht="17.25" customHeight="1" x14ac:dyDescent="0.2">
      <c r="A19" s="3"/>
      <c r="B19" s="9">
        <v>14030000</v>
      </c>
      <c r="C19" s="23" t="s">
        <v>14</v>
      </c>
      <c r="D19" s="11">
        <f>D20</f>
        <v>500000</v>
      </c>
      <c r="E19" s="11">
        <f>E20</f>
        <v>0</v>
      </c>
      <c r="F19" s="27">
        <f t="shared" si="0"/>
        <v>0</v>
      </c>
    </row>
    <row r="20" spans="1:6" x14ac:dyDescent="0.2">
      <c r="A20" s="3"/>
      <c r="B20" s="3">
        <v>14031900</v>
      </c>
      <c r="C20" s="3" t="s">
        <v>13</v>
      </c>
      <c r="D20" s="4">
        <v>500000</v>
      </c>
      <c r="E20" s="4">
        <v>0</v>
      </c>
      <c r="F20" s="27">
        <f t="shared" si="0"/>
        <v>0</v>
      </c>
    </row>
    <row r="21" spans="1:6" ht="18.75" customHeight="1" x14ac:dyDescent="0.2">
      <c r="A21" s="3"/>
      <c r="B21" s="9">
        <v>14040000</v>
      </c>
      <c r="C21" s="23" t="s">
        <v>15</v>
      </c>
      <c r="D21" s="11">
        <v>980000</v>
      </c>
      <c r="E21" s="11">
        <v>1060346.08</v>
      </c>
      <c r="F21" s="27">
        <f t="shared" si="0"/>
        <v>1.0819857959183674</v>
      </c>
    </row>
    <row r="22" spans="1:6" x14ac:dyDescent="0.2">
      <c r="A22" s="3"/>
      <c r="B22" s="9">
        <v>18000000</v>
      </c>
      <c r="C22" s="10" t="s">
        <v>16</v>
      </c>
      <c r="D22" s="11">
        <f>D23+D34</f>
        <v>16856000</v>
      </c>
      <c r="E22" s="11">
        <f>E23+E34</f>
        <v>22083351.07</v>
      </c>
      <c r="F22" s="27">
        <f t="shared" si="0"/>
        <v>1.3101181223303275</v>
      </c>
    </row>
    <row r="23" spans="1:6" x14ac:dyDescent="0.2">
      <c r="A23" s="3"/>
      <c r="B23" s="9">
        <v>18010000</v>
      </c>
      <c r="C23" s="10" t="s">
        <v>17</v>
      </c>
      <c r="D23" s="11">
        <f>D24+D25+D26+D27+D28+D29+D30+D31+D32+D33</f>
        <v>6721000</v>
      </c>
      <c r="E23" s="11">
        <f>E24+E25+E26+E27+E28+E29+E30+E31+E32+E33</f>
        <v>8864523.5199999996</v>
      </c>
      <c r="F23" s="27">
        <f t="shared" si="0"/>
        <v>1.318929254575212</v>
      </c>
    </row>
    <row r="24" spans="1:6" ht="25.5" x14ac:dyDescent="0.2">
      <c r="A24" s="3"/>
      <c r="B24" s="20">
        <v>18010100</v>
      </c>
      <c r="C24" s="18" t="s">
        <v>18</v>
      </c>
      <c r="D24" s="4">
        <v>8000</v>
      </c>
      <c r="E24" s="14">
        <v>12124.55</v>
      </c>
      <c r="F24" s="27">
        <f t="shared" si="0"/>
        <v>1.5155687499999999</v>
      </c>
    </row>
    <row r="25" spans="1:6" ht="25.5" x14ac:dyDescent="0.2">
      <c r="A25" s="3"/>
      <c r="B25" s="20">
        <v>18010200</v>
      </c>
      <c r="C25" s="18" t="s">
        <v>19</v>
      </c>
      <c r="D25" s="4">
        <v>37000</v>
      </c>
      <c r="E25" s="14">
        <v>68736.600000000006</v>
      </c>
      <c r="F25" s="27">
        <f t="shared" si="0"/>
        <v>1.857745945945946</v>
      </c>
    </row>
    <row r="26" spans="1:6" ht="25.5" x14ac:dyDescent="0.2">
      <c r="A26" s="3"/>
      <c r="B26" s="20">
        <v>18010300</v>
      </c>
      <c r="C26" s="18" t="s">
        <v>20</v>
      </c>
      <c r="D26" s="4">
        <v>50000</v>
      </c>
      <c r="E26" s="14">
        <v>20823.37</v>
      </c>
      <c r="F26" s="27">
        <f t="shared" si="0"/>
        <v>0.41646739999999999</v>
      </c>
    </row>
    <row r="27" spans="1:6" ht="25.5" x14ac:dyDescent="0.2">
      <c r="A27" s="3"/>
      <c r="B27" s="20">
        <v>18010400</v>
      </c>
      <c r="C27" s="18" t="s">
        <v>21</v>
      </c>
      <c r="D27" s="4">
        <v>720000</v>
      </c>
      <c r="E27" s="14">
        <v>1302516.0900000001</v>
      </c>
      <c r="F27" s="27">
        <f t="shared" si="0"/>
        <v>1.8090501250000002</v>
      </c>
    </row>
    <row r="28" spans="1:6" x14ac:dyDescent="0.2">
      <c r="A28" s="3"/>
      <c r="B28" s="3">
        <v>18010500</v>
      </c>
      <c r="C28" s="3" t="s">
        <v>22</v>
      </c>
      <c r="D28" s="4">
        <v>2500000</v>
      </c>
      <c r="E28" s="14">
        <v>4762868.5999999996</v>
      </c>
      <c r="F28" s="27">
        <f t="shared" si="0"/>
        <v>1.9051474399999999</v>
      </c>
    </row>
    <row r="29" spans="1:6" x14ac:dyDescent="0.2">
      <c r="A29" s="3"/>
      <c r="B29" s="3">
        <v>18010600</v>
      </c>
      <c r="C29" s="3" t="s">
        <v>23</v>
      </c>
      <c r="D29" s="4">
        <v>2500000</v>
      </c>
      <c r="E29" s="14">
        <v>1960560.06</v>
      </c>
      <c r="F29" s="27">
        <f t="shared" si="0"/>
        <v>0.78422402400000002</v>
      </c>
    </row>
    <row r="30" spans="1:6" x14ac:dyDescent="0.2">
      <c r="A30" s="3"/>
      <c r="B30" s="3">
        <v>18010700</v>
      </c>
      <c r="C30" s="3" t="s">
        <v>24</v>
      </c>
      <c r="D30" s="4">
        <v>70000</v>
      </c>
      <c r="E30" s="14">
        <v>68160.009999999995</v>
      </c>
      <c r="F30" s="27">
        <f t="shared" si="0"/>
        <v>0.97371442857142854</v>
      </c>
    </row>
    <row r="31" spans="1:6" x14ac:dyDescent="0.2">
      <c r="A31" s="3"/>
      <c r="B31" s="3">
        <v>18010900</v>
      </c>
      <c r="C31" s="3" t="s">
        <v>25</v>
      </c>
      <c r="D31" s="4">
        <v>525000</v>
      </c>
      <c r="E31" s="14">
        <v>461912.34</v>
      </c>
      <c r="F31" s="27">
        <f t="shared" si="0"/>
        <v>0.87983302857142864</v>
      </c>
    </row>
    <row r="32" spans="1:6" x14ac:dyDescent="0.2">
      <c r="A32" s="3"/>
      <c r="B32" s="3">
        <v>18011000</v>
      </c>
      <c r="C32" s="3" t="s">
        <v>26</v>
      </c>
      <c r="D32" s="4">
        <v>270000</v>
      </c>
      <c r="E32" s="14">
        <v>194321.9</v>
      </c>
      <c r="F32" s="27">
        <f t="shared" si="0"/>
        <v>0.71971074074074071</v>
      </c>
    </row>
    <row r="33" spans="1:6" x14ac:dyDescent="0.2">
      <c r="A33" s="3"/>
      <c r="B33" s="3">
        <v>18011100</v>
      </c>
      <c r="C33" s="3" t="s">
        <v>27</v>
      </c>
      <c r="D33" s="4">
        <v>41000</v>
      </c>
      <c r="E33" s="14">
        <v>12500</v>
      </c>
      <c r="F33" s="27">
        <f t="shared" si="0"/>
        <v>0.3048780487804878</v>
      </c>
    </row>
    <row r="34" spans="1:6" x14ac:dyDescent="0.2">
      <c r="A34" s="3"/>
      <c r="B34" s="9">
        <v>18050000</v>
      </c>
      <c r="C34" s="10" t="s">
        <v>28</v>
      </c>
      <c r="D34" s="11">
        <f>D35+D36</f>
        <v>10135000</v>
      </c>
      <c r="E34" s="11">
        <f>E35+E36</f>
        <v>13218827.549999999</v>
      </c>
      <c r="F34" s="27">
        <f t="shared" si="0"/>
        <v>1.3042750419338924</v>
      </c>
    </row>
    <row r="35" spans="1:6" x14ac:dyDescent="0.2">
      <c r="A35" s="3"/>
      <c r="B35" s="3">
        <v>18050300</v>
      </c>
      <c r="C35" s="3" t="s">
        <v>29</v>
      </c>
      <c r="D35" s="4">
        <v>1035000</v>
      </c>
      <c r="E35" s="14">
        <v>1032940.52</v>
      </c>
      <c r="F35" s="27">
        <f t="shared" si="0"/>
        <v>0.9980101642512077</v>
      </c>
    </row>
    <row r="36" spans="1:6" x14ac:dyDescent="0.2">
      <c r="A36" s="3"/>
      <c r="B36" s="3">
        <v>18050400</v>
      </c>
      <c r="C36" s="3" t="s">
        <v>30</v>
      </c>
      <c r="D36" s="4">
        <v>9100000</v>
      </c>
      <c r="E36" s="14">
        <v>12185887.029999999</v>
      </c>
      <c r="F36" s="27">
        <f t="shared" si="0"/>
        <v>1.3391084648351648</v>
      </c>
    </row>
    <row r="37" spans="1:6" ht="15.75" customHeight="1" x14ac:dyDescent="0.2">
      <c r="A37" s="3"/>
      <c r="B37" s="9">
        <v>20000000</v>
      </c>
      <c r="C37" s="23" t="s">
        <v>31</v>
      </c>
      <c r="D37" s="11">
        <f>D38+D44+D56</f>
        <v>838000</v>
      </c>
      <c r="E37" s="11">
        <f>E38+E44+E56</f>
        <v>702194.43</v>
      </c>
      <c r="F37" s="27">
        <f t="shared" si="0"/>
        <v>0.83794084725536999</v>
      </c>
    </row>
    <row r="38" spans="1:6" x14ac:dyDescent="0.2">
      <c r="A38" s="3"/>
      <c r="B38" s="19">
        <v>21000000</v>
      </c>
      <c r="C38" s="10" t="s">
        <v>32</v>
      </c>
      <c r="D38" s="11">
        <f>D39+D41</f>
        <v>6500</v>
      </c>
      <c r="E38" s="11">
        <f>E39+E41</f>
        <v>42703.17</v>
      </c>
      <c r="F38" s="27">
        <f t="shared" si="0"/>
        <v>6.5697184615384616</v>
      </c>
    </row>
    <row r="39" spans="1:6" ht="42" customHeight="1" x14ac:dyDescent="0.2">
      <c r="A39" s="3"/>
      <c r="B39" s="9">
        <v>21010000</v>
      </c>
      <c r="C39" s="23" t="s">
        <v>70</v>
      </c>
      <c r="D39" s="11">
        <f>D40</f>
        <v>0</v>
      </c>
      <c r="E39" s="11">
        <f>E40</f>
        <v>16051.25</v>
      </c>
      <c r="F39" s="27"/>
    </row>
    <row r="40" spans="1:6" ht="25.5" x14ac:dyDescent="0.2">
      <c r="A40" s="3"/>
      <c r="B40" s="20">
        <v>21010302</v>
      </c>
      <c r="C40" s="18" t="s">
        <v>34</v>
      </c>
      <c r="D40" s="4">
        <v>0</v>
      </c>
      <c r="E40" s="14">
        <v>16051.25</v>
      </c>
      <c r="F40" s="27"/>
    </row>
    <row r="41" spans="1:6" x14ac:dyDescent="0.2">
      <c r="A41" s="3"/>
      <c r="B41" s="9">
        <v>21080000</v>
      </c>
      <c r="C41" s="10" t="s">
        <v>35</v>
      </c>
      <c r="D41" s="11">
        <f>D42+D43</f>
        <v>6500</v>
      </c>
      <c r="E41" s="11">
        <f>E42+E43</f>
        <v>26651.919999999998</v>
      </c>
      <c r="F41" s="27">
        <f t="shared" si="0"/>
        <v>4.100295384615384</v>
      </c>
    </row>
    <row r="42" spans="1:6" x14ac:dyDescent="0.2">
      <c r="A42" s="3"/>
      <c r="B42" s="3">
        <v>21081100</v>
      </c>
      <c r="C42" s="3" t="s">
        <v>36</v>
      </c>
      <c r="D42" s="4">
        <v>6500</v>
      </c>
      <c r="E42" s="14">
        <v>2651.92</v>
      </c>
      <c r="F42" s="27">
        <f t="shared" si="0"/>
        <v>0.40798769230769233</v>
      </c>
    </row>
    <row r="43" spans="1:6" ht="25.5" x14ac:dyDescent="0.2">
      <c r="A43" s="3"/>
      <c r="B43" s="21">
        <v>21081500</v>
      </c>
      <c r="C43" s="18" t="s">
        <v>37</v>
      </c>
      <c r="D43" s="4">
        <v>0</v>
      </c>
      <c r="E43" s="14">
        <v>24000</v>
      </c>
      <c r="F43" s="27"/>
    </row>
    <row r="44" spans="1:6" ht="18" customHeight="1" x14ac:dyDescent="0.2">
      <c r="A44" s="3"/>
      <c r="B44" s="9">
        <v>22000000</v>
      </c>
      <c r="C44" s="23" t="s">
        <v>38</v>
      </c>
      <c r="D44" s="11">
        <f>D45+D50+D52</f>
        <v>831500</v>
      </c>
      <c r="E44" s="11">
        <f>E45+E50+E52</f>
        <v>644293.42000000004</v>
      </c>
      <c r="F44" s="27">
        <f t="shared" si="0"/>
        <v>0.77485678893565846</v>
      </c>
    </row>
    <row r="45" spans="1:6" x14ac:dyDescent="0.2">
      <c r="A45" s="3"/>
      <c r="B45" s="9">
        <v>22010000</v>
      </c>
      <c r="C45" s="10" t="s">
        <v>39</v>
      </c>
      <c r="D45" s="11">
        <f>D46+D47+D48+D49</f>
        <v>560400</v>
      </c>
      <c r="E45" s="11">
        <f>E46+E47+E48+E49</f>
        <v>359467.05</v>
      </c>
      <c r="F45" s="27">
        <f t="shared" si="0"/>
        <v>0.64144726980728051</v>
      </c>
    </row>
    <row r="46" spans="1:6" ht="25.5" x14ac:dyDescent="0.2">
      <c r="A46" s="3"/>
      <c r="B46" s="20">
        <v>22010300</v>
      </c>
      <c r="C46" s="18" t="s">
        <v>40</v>
      </c>
      <c r="D46" s="4">
        <v>4500</v>
      </c>
      <c r="E46" s="14">
        <v>18895.57</v>
      </c>
      <c r="F46" s="27">
        <f t="shared" si="0"/>
        <v>4.1990155555555555</v>
      </c>
    </row>
    <row r="47" spans="1:6" x14ac:dyDescent="0.2">
      <c r="A47" s="3"/>
      <c r="B47" s="3">
        <v>22012500</v>
      </c>
      <c r="C47" s="3" t="s">
        <v>41</v>
      </c>
      <c r="D47" s="4">
        <v>530900</v>
      </c>
      <c r="E47" s="14">
        <v>296595.48</v>
      </c>
      <c r="F47" s="27">
        <f t="shared" si="0"/>
        <v>0.55866543605198715</v>
      </c>
    </row>
    <row r="48" spans="1:6" x14ac:dyDescent="0.2">
      <c r="A48" s="3"/>
      <c r="B48" s="16">
        <v>22012600</v>
      </c>
      <c r="C48" s="18" t="s">
        <v>42</v>
      </c>
      <c r="D48" s="4">
        <v>25000</v>
      </c>
      <c r="E48" s="14">
        <v>35020</v>
      </c>
      <c r="F48" s="27">
        <f t="shared" si="0"/>
        <v>1.4008</v>
      </c>
    </row>
    <row r="49" spans="1:6" ht="38.25" x14ac:dyDescent="0.2">
      <c r="A49" s="3"/>
      <c r="B49" s="20">
        <v>22012900</v>
      </c>
      <c r="C49" s="18" t="s">
        <v>43</v>
      </c>
      <c r="D49" s="4">
        <v>0</v>
      </c>
      <c r="E49" s="14">
        <v>8956</v>
      </c>
      <c r="F49" s="27"/>
    </row>
    <row r="50" spans="1:6" ht="30.75" customHeight="1" x14ac:dyDescent="0.2">
      <c r="A50" s="3"/>
      <c r="B50" s="9">
        <v>22080000</v>
      </c>
      <c r="C50" s="23" t="s">
        <v>44</v>
      </c>
      <c r="D50" s="11">
        <f>D51</f>
        <v>215000</v>
      </c>
      <c r="E50" s="11">
        <f>E51</f>
        <v>236498.25</v>
      </c>
      <c r="F50" s="27">
        <f t="shared" si="0"/>
        <v>1.0999918604651162</v>
      </c>
    </row>
    <row r="51" spans="1:6" ht="25.5" x14ac:dyDescent="0.2">
      <c r="A51" s="3"/>
      <c r="B51" s="20">
        <v>22080402</v>
      </c>
      <c r="C51" s="18" t="s">
        <v>45</v>
      </c>
      <c r="D51" s="4">
        <v>215000</v>
      </c>
      <c r="E51" s="14">
        <v>236498.25</v>
      </c>
      <c r="F51" s="27">
        <f t="shared" si="0"/>
        <v>1.0999918604651162</v>
      </c>
    </row>
    <row r="52" spans="1:6" x14ac:dyDescent="0.2">
      <c r="A52" s="3"/>
      <c r="B52" s="9">
        <v>22090000</v>
      </c>
      <c r="C52" s="10" t="s">
        <v>46</v>
      </c>
      <c r="D52" s="11">
        <f>D53+D54+D55</f>
        <v>56100</v>
      </c>
      <c r="E52" s="11">
        <f>E53+E54+E55</f>
        <v>48328.12</v>
      </c>
      <c r="F52" s="27">
        <f t="shared" si="0"/>
        <v>0.86146381461675581</v>
      </c>
    </row>
    <row r="53" spans="1:6" ht="25.5" x14ac:dyDescent="0.2">
      <c r="A53" s="3"/>
      <c r="B53" s="20">
        <v>22090100</v>
      </c>
      <c r="C53" s="18" t="s">
        <v>47</v>
      </c>
      <c r="D53" s="4">
        <v>38000</v>
      </c>
      <c r="E53" s="14">
        <v>31659.72</v>
      </c>
      <c r="F53" s="27">
        <f t="shared" si="0"/>
        <v>0.83315052631578945</v>
      </c>
    </row>
    <row r="54" spans="1:6" ht="18.75" customHeight="1" x14ac:dyDescent="0.2">
      <c r="A54" s="3"/>
      <c r="B54" s="3">
        <v>22090200</v>
      </c>
      <c r="C54" s="3" t="s">
        <v>48</v>
      </c>
      <c r="D54" s="4">
        <v>0</v>
      </c>
      <c r="E54" s="14">
        <v>2167.4</v>
      </c>
      <c r="F54" s="27"/>
    </row>
    <row r="55" spans="1:6" ht="25.5" x14ac:dyDescent="0.2">
      <c r="A55" s="3"/>
      <c r="B55" s="20">
        <v>22090400</v>
      </c>
      <c r="C55" s="18" t="s">
        <v>49</v>
      </c>
      <c r="D55" s="4">
        <v>18100</v>
      </c>
      <c r="E55" s="14">
        <v>14501</v>
      </c>
      <c r="F55" s="27">
        <f t="shared" si="0"/>
        <v>0.80116022099447515</v>
      </c>
    </row>
    <row r="56" spans="1:6" x14ac:dyDescent="0.2">
      <c r="A56" s="3"/>
      <c r="B56" s="9">
        <v>24000000</v>
      </c>
      <c r="C56" s="10" t="s">
        <v>50</v>
      </c>
      <c r="D56" s="11">
        <f>D57</f>
        <v>0</v>
      </c>
      <c r="E56" s="11">
        <f>E57</f>
        <v>15197.84</v>
      </c>
      <c r="F56" s="27"/>
    </row>
    <row r="57" spans="1:6" x14ac:dyDescent="0.2">
      <c r="A57" s="3"/>
      <c r="B57" s="9">
        <v>24060000</v>
      </c>
      <c r="C57" s="10" t="s">
        <v>35</v>
      </c>
      <c r="D57" s="11">
        <f>D58+D59</f>
        <v>0</v>
      </c>
      <c r="E57" s="11">
        <f>E58+E59</f>
        <v>15197.84</v>
      </c>
      <c r="F57" s="27"/>
    </row>
    <row r="58" spans="1:6" x14ac:dyDescent="0.2">
      <c r="A58" s="3"/>
      <c r="B58" s="3">
        <v>24060300</v>
      </c>
      <c r="C58" s="3" t="s">
        <v>35</v>
      </c>
      <c r="D58" s="4">
        <v>0</v>
      </c>
      <c r="E58" s="14">
        <v>14942.84</v>
      </c>
      <c r="F58" s="27"/>
    </row>
    <row r="59" spans="1:6" ht="41.25" customHeight="1" x14ac:dyDescent="0.2">
      <c r="A59" s="3"/>
      <c r="B59" s="20">
        <v>24062200</v>
      </c>
      <c r="C59" s="18" t="s">
        <v>51</v>
      </c>
      <c r="D59" s="4">
        <v>0</v>
      </c>
      <c r="E59" s="14">
        <v>255</v>
      </c>
      <c r="F59" s="27"/>
    </row>
    <row r="60" spans="1:6" x14ac:dyDescent="0.2">
      <c r="A60" s="3"/>
      <c r="B60" s="9">
        <v>40000000</v>
      </c>
      <c r="C60" s="10" t="s">
        <v>52</v>
      </c>
      <c r="D60" s="11">
        <f>D61</f>
        <v>14713800</v>
      </c>
      <c r="E60" s="11">
        <f>E61</f>
        <v>15963800</v>
      </c>
      <c r="F60" s="27">
        <f t="shared" si="0"/>
        <v>1.0849542606260789</v>
      </c>
    </row>
    <row r="61" spans="1:6" x14ac:dyDescent="0.2">
      <c r="A61" s="3"/>
      <c r="B61" s="9">
        <v>41000000</v>
      </c>
      <c r="C61" s="10" t="s">
        <v>53</v>
      </c>
      <c r="D61" s="11">
        <f>D62</f>
        <v>14713800</v>
      </c>
      <c r="E61" s="11">
        <f>E62</f>
        <v>15963800</v>
      </c>
      <c r="F61" s="27">
        <f t="shared" si="0"/>
        <v>1.0849542606260789</v>
      </c>
    </row>
    <row r="62" spans="1:6" x14ac:dyDescent="0.2">
      <c r="A62" s="3"/>
      <c r="B62" s="9">
        <v>41050000</v>
      </c>
      <c r="C62" s="10" t="s">
        <v>54</v>
      </c>
      <c r="D62" s="11">
        <f>D63+D64</f>
        <v>14713800</v>
      </c>
      <c r="E62" s="11">
        <f>E63+E64</f>
        <v>15963800</v>
      </c>
      <c r="F62" s="27">
        <f t="shared" si="0"/>
        <v>1.0849542606260789</v>
      </c>
    </row>
    <row r="63" spans="1:6" ht="25.5" x14ac:dyDescent="0.2">
      <c r="A63" s="3"/>
      <c r="B63" s="20">
        <v>41052300</v>
      </c>
      <c r="C63" s="18" t="s">
        <v>55</v>
      </c>
      <c r="D63" s="4">
        <v>0</v>
      </c>
      <c r="E63" s="14">
        <v>1250000</v>
      </c>
      <c r="F63" s="27"/>
    </row>
    <row r="64" spans="1:6" x14ac:dyDescent="0.2">
      <c r="A64" s="3"/>
      <c r="B64" s="3">
        <v>41053900</v>
      </c>
      <c r="C64" s="3" t="s">
        <v>56</v>
      </c>
      <c r="D64" s="4">
        <v>14713800</v>
      </c>
      <c r="E64" s="14">
        <v>14713800</v>
      </c>
      <c r="F64" s="27">
        <f t="shared" si="0"/>
        <v>1</v>
      </c>
    </row>
    <row r="65" spans="1:6" ht="12.75" customHeight="1" x14ac:dyDescent="0.2">
      <c r="A65" s="68" t="s">
        <v>57</v>
      </c>
      <c r="B65" s="69"/>
      <c r="C65" s="70"/>
      <c r="D65" s="11">
        <f>D5+D37</f>
        <v>19328500</v>
      </c>
      <c r="E65" s="11">
        <f>E5+E37</f>
        <v>23893491.57</v>
      </c>
      <c r="F65" s="27">
        <f t="shared" si="0"/>
        <v>1.2361792984453011</v>
      </c>
    </row>
    <row r="66" spans="1:6" ht="14.25" customHeight="1" x14ac:dyDescent="0.2">
      <c r="A66" s="62" t="s">
        <v>58</v>
      </c>
      <c r="B66" s="63"/>
      <c r="C66" s="64"/>
      <c r="D66" s="11">
        <f>D65+D60</f>
        <v>34042300</v>
      </c>
      <c r="E66" s="11">
        <f>E65+E60</f>
        <v>39857291.57</v>
      </c>
      <c r="F66" s="27">
        <f t="shared" si="0"/>
        <v>1.1708166478175681</v>
      </c>
    </row>
    <row r="68" spans="1:6" ht="15.75" x14ac:dyDescent="0.25">
      <c r="C68" s="25" t="s">
        <v>71</v>
      </c>
      <c r="D68" s="25"/>
      <c r="E68" s="25" t="s">
        <v>73</v>
      </c>
    </row>
  </sheetData>
  <mergeCells count="4">
    <mergeCell ref="C1:D1"/>
    <mergeCell ref="A66:C66"/>
    <mergeCell ref="A65:C65"/>
    <mergeCell ref="C2:E2"/>
  </mergeCells>
  <pageMargins left="0.19685039370078741" right="0.19685039370078741" top="0.39370078740157483" bottom="0.19685039370078741" header="0" footer="0"/>
  <pageSetup paperSize="9" scale="65" fitToHeight="5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topLeftCell="A31" workbookViewId="0">
      <selection activeCell="I46" sqref="I46"/>
    </sheetView>
  </sheetViews>
  <sheetFormatPr defaultRowHeight="12.75" x14ac:dyDescent="0.2"/>
  <cols>
    <col min="1" max="1" width="0.140625" customWidth="1"/>
    <col min="2" max="2" width="9.140625" customWidth="1"/>
    <col min="3" max="3" width="77.42578125" customWidth="1"/>
    <col min="4" max="4" width="14.5703125" hidden="1" customWidth="1"/>
    <col min="5" max="5" width="17.28515625" style="46" customWidth="1"/>
    <col min="6" max="6" width="20.7109375" style="46" customWidth="1"/>
    <col min="7" max="7" width="20.7109375" style="47" customWidth="1"/>
  </cols>
  <sheetData>
    <row r="1" spans="1:7" ht="18.75" x14ac:dyDescent="0.3">
      <c r="A1" s="15"/>
      <c r="B1" s="15"/>
      <c r="C1" s="71" t="s">
        <v>66</v>
      </c>
      <c r="D1" s="71"/>
      <c r="E1" s="15"/>
      <c r="F1" s="15"/>
      <c r="G1" s="57"/>
    </row>
    <row r="2" spans="1:7" ht="16.5" customHeight="1" x14ac:dyDescent="0.35">
      <c r="A2" s="7"/>
      <c r="B2" s="8"/>
      <c r="C2" s="41" t="s">
        <v>77</v>
      </c>
      <c r="D2" s="41"/>
      <c r="E2" s="41"/>
    </row>
    <row r="3" spans="1:7" ht="9.75" customHeight="1" thickBot="1" x14ac:dyDescent="0.4">
      <c r="A3" s="7"/>
      <c r="B3" s="8"/>
      <c r="C3" s="39"/>
      <c r="D3" s="39"/>
      <c r="E3" s="39"/>
      <c r="F3" s="47"/>
    </row>
    <row r="4" spans="1:7" ht="18" customHeight="1" thickBot="1" x14ac:dyDescent="0.3">
      <c r="A4" s="32"/>
      <c r="B4" s="33"/>
      <c r="C4" s="34" t="s">
        <v>72</v>
      </c>
      <c r="D4" s="35" t="s">
        <v>69</v>
      </c>
      <c r="E4" s="35" t="s">
        <v>75</v>
      </c>
      <c r="F4" s="40" t="s">
        <v>74</v>
      </c>
      <c r="G4" s="40" t="s">
        <v>76</v>
      </c>
    </row>
    <row r="5" spans="1:7" ht="13.5" x14ac:dyDescent="0.2">
      <c r="A5" s="3"/>
      <c r="B5" s="28">
        <v>10000000</v>
      </c>
      <c r="C5" s="29" t="s">
        <v>0</v>
      </c>
      <c r="D5" s="30">
        <f>D6+D9+D16+D22</f>
        <v>18490500</v>
      </c>
      <c r="E5" s="42">
        <f>E6+E9+E16+E22</f>
        <v>23191297.140000001</v>
      </c>
      <c r="F5" s="48">
        <f>F6+F9+F16+F22</f>
        <v>16759291.559999999</v>
      </c>
      <c r="G5" s="58">
        <f>E5-F5</f>
        <v>6432005.5800000019</v>
      </c>
    </row>
    <row r="6" spans="1:7" ht="17.25" customHeight="1" x14ac:dyDescent="0.2">
      <c r="A6" s="3"/>
      <c r="B6" s="9">
        <v>11000000</v>
      </c>
      <c r="C6" s="23" t="s">
        <v>1</v>
      </c>
      <c r="D6" s="11">
        <f t="shared" ref="D6:F7" si="0">D7</f>
        <v>0</v>
      </c>
      <c r="E6" s="43">
        <f t="shared" si="0"/>
        <v>21815</v>
      </c>
      <c r="F6" s="49">
        <f t="shared" si="0"/>
        <v>13293.96</v>
      </c>
      <c r="G6" s="58">
        <f t="shared" ref="G6:G67" si="1">E6-F6</f>
        <v>8521.0400000000009</v>
      </c>
    </row>
    <row r="7" spans="1:7" ht="13.5" x14ac:dyDescent="0.2">
      <c r="A7" s="3"/>
      <c r="B7" s="9">
        <v>11020000</v>
      </c>
      <c r="C7" s="10" t="s">
        <v>2</v>
      </c>
      <c r="D7" s="11">
        <f t="shared" si="0"/>
        <v>0</v>
      </c>
      <c r="E7" s="43">
        <f t="shared" si="0"/>
        <v>21815</v>
      </c>
      <c r="F7" s="49">
        <f t="shared" si="0"/>
        <v>13293.96</v>
      </c>
      <c r="G7" s="58">
        <f t="shared" si="1"/>
        <v>8521.0400000000009</v>
      </c>
    </row>
    <row r="8" spans="1:7" x14ac:dyDescent="0.2">
      <c r="A8" s="3"/>
      <c r="B8" s="3">
        <v>11020202</v>
      </c>
      <c r="C8" s="3" t="s">
        <v>3</v>
      </c>
      <c r="D8" s="4">
        <v>0</v>
      </c>
      <c r="E8" s="44">
        <v>21815</v>
      </c>
      <c r="F8" s="50">
        <v>13293.96</v>
      </c>
      <c r="G8" s="59">
        <f t="shared" si="1"/>
        <v>8521.0400000000009</v>
      </c>
    </row>
    <row r="9" spans="1:7" ht="16.5" customHeight="1" x14ac:dyDescent="0.2">
      <c r="A9" s="3"/>
      <c r="B9" s="9">
        <v>13000000</v>
      </c>
      <c r="C9" s="23" t="s">
        <v>4</v>
      </c>
      <c r="D9" s="11">
        <f>D10+D12+D14</f>
        <v>34500</v>
      </c>
      <c r="E9" s="43">
        <f>E10+E12+E14</f>
        <v>25784.989999999998</v>
      </c>
      <c r="F9" s="49">
        <f>F10+F12+F14</f>
        <v>31015.55</v>
      </c>
      <c r="G9" s="58">
        <f t="shared" si="1"/>
        <v>-5230.5600000000013</v>
      </c>
    </row>
    <row r="10" spans="1:7" ht="13.5" x14ac:dyDescent="0.2">
      <c r="A10" s="3"/>
      <c r="B10" s="9">
        <v>13010000</v>
      </c>
      <c r="C10" s="10" t="s">
        <v>5</v>
      </c>
      <c r="D10" s="11">
        <f>D11</f>
        <v>34500</v>
      </c>
      <c r="E10" s="43">
        <f>E11</f>
        <v>10393.48</v>
      </c>
      <c r="F10" s="49">
        <f>F11</f>
        <v>30949</v>
      </c>
      <c r="G10" s="58">
        <f t="shared" si="1"/>
        <v>-20555.52</v>
      </c>
    </row>
    <row r="11" spans="1:7" ht="30" customHeight="1" x14ac:dyDescent="0.2">
      <c r="A11" s="3"/>
      <c r="B11" s="20">
        <v>13010200</v>
      </c>
      <c r="C11" s="24" t="s">
        <v>6</v>
      </c>
      <c r="D11" s="4">
        <v>34500</v>
      </c>
      <c r="E11" s="44">
        <v>10393.48</v>
      </c>
      <c r="F11" s="50">
        <v>30949</v>
      </c>
      <c r="G11" s="59">
        <f t="shared" si="1"/>
        <v>-20555.52</v>
      </c>
    </row>
    <row r="12" spans="1:7" ht="14.25" customHeight="1" x14ac:dyDescent="0.2">
      <c r="A12" s="3"/>
      <c r="B12" s="9">
        <v>13020000</v>
      </c>
      <c r="C12" s="10" t="s">
        <v>7</v>
      </c>
      <c r="D12" s="11">
        <f>D13</f>
        <v>0</v>
      </c>
      <c r="E12" s="43">
        <f>E13</f>
        <v>30</v>
      </c>
      <c r="F12" s="49">
        <f>F13</f>
        <v>66.55</v>
      </c>
      <c r="G12" s="58">
        <f t="shared" si="1"/>
        <v>-36.549999999999997</v>
      </c>
    </row>
    <row r="13" spans="1:7" ht="12" customHeight="1" x14ac:dyDescent="0.2">
      <c r="A13" s="3"/>
      <c r="B13" s="3">
        <v>13020200</v>
      </c>
      <c r="C13" s="18" t="s">
        <v>8</v>
      </c>
      <c r="D13" s="4">
        <v>0</v>
      </c>
      <c r="E13" s="44">
        <v>30</v>
      </c>
      <c r="F13" s="38">
        <v>66.55</v>
      </c>
      <c r="G13" s="59">
        <f t="shared" si="1"/>
        <v>-36.549999999999997</v>
      </c>
    </row>
    <row r="14" spans="1:7" ht="14.25" customHeight="1" x14ac:dyDescent="0.2">
      <c r="A14" s="3"/>
      <c r="B14" s="9">
        <v>13030000</v>
      </c>
      <c r="C14" s="10" t="s">
        <v>9</v>
      </c>
      <c r="D14" s="11">
        <f>D15</f>
        <v>0</v>
      </c>
      <c r="E14" s="43">
        <f>E15</f>
        <v>15361.51</v>
      </c>
      <c r="F14" s="49">
        <f>F15</f>
        <v>0</v>
      </c>
      <c r="G14" s="58">
        <f t="shared" si="1"/>
        <v>15361.51</v>
      </c>
    </row>
    <row r="15" spans="1:7" ht="12.75" customHeight="1" x14ac:dyDescent="0.2">
      <c r="A15" s="3"/>
      <c r="B15" s="3">
        <v>13030100</v>
      </c>
      <c r="C15" s="18" t="s">
        <v>10</v>
      </c>
      <c r="D15" s="4">
        <v>0</v>
      </c>
      <c r="E15" s="44">
        <v>15361.51</v>
      </c>
      <c r="F15" s="51">
        <v>0</v>
      </c>
      <c r="G15" s="58">
        <f t="shared" si="1"/>
        <v>15361.51</v>
      </c>
    </row>
    <row r="16" spans="1:7" ht="15" customHeight="1" x14ac:dyDescent="0.2">
      <c r="A16" s="3"/>
      <c r="B16" s="9">
        <v>14000000</v>
      </c>
      <c r="C16" s="10" t="s">
        <v>11</v>
      </c>
      <c r="D16" s="11">
        <f>D17+D19+D21</f>
        <v>1600000</v>
      </c>
      <c r="E16" s="43">
        <f>E17+E19+E21</f>
        <v>1060346.08</v>
      </c>
      <c r="F16" s="49">
        <f>F17+F19+F21</f>
        <v>1573256.4100000001</v>
      </c>
      <c r="G16" s="58">
        <f t="shared" si="1"/>
        <v>-512910.33000000007</v>
      </c>
    </row>
    <row r="17" spans="1:7" ht="16.5" customHeight="1" x14ac:dyDescent="0.2">
      <c r="A17" s="3"/>
      <c r="B17" s="19">
        <v>14020000</v>
      </c>
      <c r="C17" s="10" t="s">
        <v>12</v>
      </c>
      <c r="D17" s="11">
        <f>D18</f>
        <v>120000</v>
      </c>
      <c r="E17" s="43">
        <f>E18</f>
        <v>0</v>
      </c>
      <c r="F17" s="49">
        <f>F18</f>
        <v>161621.88</v>
      </c>
      <c r="G17" s="58">
        <f t="shared" si="1"/>
        <v>-161621.88</v>
      </c>
    </row>
    <row r="18" spans="1:7" x14ac:dyDescent="0.2">
      <c r="A18" s="3"/>
      <c r="B18" s="3">
        <v>14021900</v>
      </c>
      <c r="C18" s="3" t="s">
        <v>13</v>
      </c>
      <c r="D18" s="4">
        <v>120000</v>
      </c>
      <c r="E18" s="45">
        <v>0</v>
      </c>
      <c r="F18" s="50">
        <v>161621.88</v>
      </c>
      <c r="G18" s="59">
        <f t="shared" si="1"/>
        <v>-161621.88</v>
      </c>
    </row>
    <row r="19" spans="1:7" ht="17.25" customHeight="1" x14ac:dyDescent="0.2">
      <c r="A19" s="3"/>
      <c r="B19" s="9">
        <v>14030000</v>
      </c>
      <c r="C19" s="23" t="s">
        <v>14</v>
      </c>
      <c r="D19" s="11">
        <f>D20</f>
        <v>500000</v>
      </c>
      <c r="E19" s="43">
        <f>E20</f>
        <v>0</v>
      </c>
      <c r="F19" s="49">
        <f>F20</f>
        <v>526998.64</v>
      </c>
      <c r="G19" s="58">
        <f t="shared" si="1"/>
        <v>-526998.64</v>
      </c>
    </row>
    <row r="20" spans="1:7" x14ac:dyDescent="0.2">
      <c r="A20" s="3"/>
      <c r="B20" s="3">
        <v>14031900</v>
      </c>
      <c r="C20" s="3" t="s">
        <v>13</v>
      </c>
      <c r="D20" s="4">
        <v>500000</v>
      </c>
      <c r="E20" s="45">
        <v>0</v>
      </c>
      <c r="F20" s="50">
        <v>526998.64</v>
      </c>
      <c r="G20" s="59">
        <f t="shared" si="1"/>
        <v>-526998.64</v>
      </c>
    </row>
    <row r="21" spans="1:7" ht="18.75" customHeight="1" x14ac:dyDescent="0.2">
      <c r="A21" s="3"/>
      <c r="B21" s="9">
        <v>14040000</v>
      </c>
      <c r="C21" s="23" t="s">
        <v>15</v>
      </c>
      <c r="D21" s="11">
        <v>980000</v>
      </c>
      <c r="E21" s="43">
        <v>1060346.08</v>
      </c>
      <c r="F21" s="50">
        <v>884635.89</v>
      </c>
      <c r="G21" s="59">
        <f t="shared" si="1"/>
        <v>175710.19000000006</v>
      </c>
    </row>
    <row r="22" spans="1:7" ht="13.5" x14ac:dyDescent="0.2">
      <c r="A22" s="3"/>
      <c r="B22" s="9">
        <v>18000000</v>
      </c>
      <c r="C22" s="10" t="s">
        <v>16</v>
      </c>
      <c r="D22" s="11">
        <f>D23+D34</f>
        <v>16856000</v>
      </c>
      <c r="E22" s="43">
        <f>E23+E34</f>
        <v>22083351.07</v>
      </c>
      <c r="F22" s="49">
        <f>F23+F34</f>
        <v>15141725.639999999</v>
      </c>
      <c r="G22" s="58">
        <f t="shared" si="1"/>
        <v>6941625.4300000016</v>
      </c>
    </row>
    <row r="23" spans="1:7" ht="13.5" x14ac:dyDescent="0.2">
      <c r="A23" s="3"/>
      <c r="B23" s="9">
        <v>18010000</v>
      </c>
      <c r="C23" s="10" t="s">
        <v>17</v>
      </c>
      <c r="D23" s="11">
        <f>D24+D25+D26+D27+D28+D29+D30+D31+D32+D33</f>
        <v>6721000</v>
      </c>
      <c r="E23" s="43">
        <f>E24+E25+E26+E27+E28+E29+E30+E31+E32+E33</f>
        <v>8864523.5199999996</v>
      </c>
      <c r="F23" s="49">
        <f>F24+F25+F26+F27+F28+F29+F30+F31+F32+F33</f>
        <v>6000443.0199999996</v>
      </c>
      <c r="G23" s="58">
        <f t="shared" si="1"/>
        <v>2864080.5</v>
      </c>
    </row>
    <row r="24" spans="1:7" ht="24" customHeight="1" x14ac:dyDescent="0.2">
      <c r="A24" s="3"/>
      <c r="B24" s="20">
        <v>18010100</v>
      </c>
      <c r="C24" s="18" t="s">
        <v>18</v>
      </c>
      <c r="D24" s="4">
        <v>8000</v>
      </c>
      <c r="E24" s="44">
        <v>12124.55</v>
      </c>
      <c r="F24" s="50">
        <v>7827.62</v>
      </c>
      <c r="G24" s="59">
        <f t="shared" si="1"/>
        <v>4296.9299999999994</v>
      </c>
    </row>
    <row r="25" spans="1:7" ht="26.25" customHeight="1" x14ac:dyDescent="0.2">
      <c r="A25" s="3"/>
      <c r="B25" s="20">
        <v>18010200</v>
      </c>
      <c r="C25" s="18" t="s">
        <v>19</v>
      </c>
      <c r="D25" s="4">
        <v>37000</v>
      </c>
      <c r="E25" s="44">
        <v>68736.600000000006</v>
      </c>
      <c r="F25" s="50">
        <v>38327.769999999997</v>
      </c>
      <c r="G25" s="59">
        <f t="shared" si="1"/>
        <v>30408.830000000009</v>
      </c>
    </row>
    <row r="26" spans="1:7" ht="26.25" customHeight="1" x14ac:dyDescent="0.2">
      <c r="A26" s="3"/>
      <c r="B26" s="20">
        <v>18010300</v>
      </c>
      <c r="C26" s="18" t="s">
        <v>20</v>
      </c>
      <c r="D26" s="4">
        <v>50000</v>
      </c>
      <c r="E26" s="44">
        <v>20823.37</v>
      </c>
      <c r="F26" s="50">
        <v>12325.23</v>
      </c>
      <c r="G26" s="59">
        <f t="shared" si="1"/>
        <v>8498.14</v>
      </c>
    </row>
    <row r="27" spans="1:7" ht="27" customHeight="1" x14ac:dyDescent="0.2">
      <c r="A27" s="3"/>
      <c r="B27" s="20">
        <v>18010400</v>
      </c>
      <c r="C27" s="18" t="s">
        <v>21</v>
      </c>
      <c r="D27" s="4">
        <v>720000</v>
      </c>
      <c r="E27" s="44">
        <v>1302516.0900000001</v>
      </c>
      <c r="F27" s="50">
        <v>478468.24</v>
      </c>
      <c r="G27" s="59">
        <f t="shared" si="1"/>
        <v>824047.85000000009</v>
      </c>
    </row>
    <row r="28" spans="1:7" x14ac:dyDescent="0.2">
      <c r="A28" s="3"/>
      <c r="B28" s="3">
        <v>18010500</v>
      </c>
      <c r="C28" s="3" t="s">
        <v>22</v>
      </c>
      <c r="D28" s="4">
        <v>2500000</v>
      </c>
      <c r="E28" s="44">
        <v>4762868.5999999996</v>
      </c>
      <c r="F28" s="50">
        <v>2920361.51</v>
      </c>
      <c r="G28" s="59">
        <f t="shared" si="1"/>
        <v>1842507.0899999999</v>
      </c>
    </row>
    <row r="29" spans="1:7" x14ac:dyDescent="0.2">
      <c r="A29" s="3"/>
      <c r="B29" s="3">
        <v>18010600</v>
      </c>
      <c r="C29" s="3" t="s">
        <v>23</v>
      </c>
      <c r="D29" s="4">
        <v>2500000</v>
      </c>
      <c r="E29" s="44">
        <v>1960560.06</v>
      </c>
      <c r="F29" s="50">
        <v>1758260.85</v>
      </c>
      <c r="G29" s="59">
        <f t="shared" si="1"/>
        <v>202299.20999999996</v>
      </c>
    </row>
    <row r="30" spans="1:7" x14ac:dyDescent="0.2">
      <c r="A30" s="3"/>
      <c r="B30" s="3">
        <v>18010700</v>
      </c>
      <c r="C30" s="3" t="s">
        <v>24</v>
      </c>
      <c r="D30" s="4">
        <v>70000</v>
      </c>
      <c r="E30" s="44">
        <v>68160.009999999995</v>
      </c>
      <c r="F30" s="50">
        <v>44388.160000000003</v>
      </c>
      <c r="G30" s="59">
        <f t="shared" si="1"/>
        <v>23771.849999999991</v>
      </c>
    </row>
    <row r="31" spans="1:7" x14ac:dyDescent="0.2">
      <c r="A31" s="3"/>
      <c r="B31" s="3">
        <v>18010900</v>
      </c>
      <c r="C31" s="3" t="s">
        <v>25</v>
      </c>
      <c r="D31" s="4">
        <v>525000</v>
      </c>
      <c r="E31" s="44">
        <v>461912.34</v>
      </c>
      <c r="F31" s="50">
        <v>460145.63</v>
      </c>
      <c r="G31" s="59">
        <f t="shared" si="1"/>
        <v>1766.710000000021</v>
      </c>
    </row>
    <row r="32" spans="1:7" x14ac:dyDescent="0.2">
      <c r="A32" s="3"/>
      <c r="B32" s="3">
        <v>18011000</v>
      </c>
      <c r="C32" s="3" t="s">
        <v>26</v>
      </c>
      <c r="D32" s="4">
        <v>270000</v>
      </c>
      <c r="E32" s="44">
        <v>194321.9</v>
      </c>
      <c r="F32" s="50">
        <v>240754.01</v>
      </c>
      <c r="G32" s="59">
        <f t="shared" si="1"/>
        <v>-46432.110000000015</v>
      </c>
    </row>
    <row r="33" spans="1:9" x14ac:dyDescent="0.2">
      <c r="A33" s="3"/>
      <c r="B33" s="3">
        <v>18011100</v>
      </c>
      <c r="C33" s="3" t="s">
        <v>27</v>
      </c>
      <c r="D33" s="4">
        <v>41000</v>
      </c>
      <c r="E33" s="44">
        <v>12500</v>
      </c>
      <c r="F33" s="50">
        <v>39584</v>
      </c>
      <c r="G33" s="59">
        <f t="shared" si="1"/>
        <v>-27084</v>
      </c>
    </row>
    <row r="34" spans="1:9" ht="13.5" x14ac:dyDescent="0.2">
      <c r="A34" s="3"/>
      <c r="B34" s="9">
        <v>18050000</v>
      </c>
      <c r="C34" s="10" t="s">
        <v>28</v>
      </c>
      <c r="D34" s="11">
        <f>D35+D36</f>
        <v>10135000</v>
      </c>
      <c r="E34" s="43">
        <f>E35+E36</f>
        <v>13218827.549999999</v>
      </c>
      <c r="F34" s="49">
        <f>F35+F36</f>
        <v>9141282.6199999992</v>
      </c>
      <c r="G34" s="58">
        <f t="shared" si="1"/>
        <v>4077544.9299999997</v>
      </c>
    </row>
    <row r="35" spans="1:9" x14ac:dyDescent="0.2">
      <c r="A35" s="3"/>
      <c r="B35" s="3">
        <v>18050300</v>
      </c>
      <c r="C35" s="3" t="s">
        <v>29</v>
      </c>
      <c r="D35" s="4">
        <v>1035000</v>
      </c>
      <c r="E35" s="44">
        <v>1032940.52</v>
      </c>
      <c r="F35" s="50">
        <f>943580.69+260.1</f>
        <v>943840.78999999992</v>
      </c>
      <c r="G35" s="59">
        <f t="shared" si="1"/>
        <v>89099.730000000098</v>
      </c>
    </row>
    <row r="36" spans="1:9" x14ac:dyDescent="0.2">
      <c r="A36" s="3"/>
      <c r="B36" s="3">
        <v>18050400</v>
      </c>
      <c r="C36" s="3" t="s">
        <v>30</v>
      </c>
      <c r="D36" s="4">
        <v>9100000</v>
      </c>
      <c r="E36" s="44">
        <v>12185887.029999999</v>
      </c>
      <c r="F36" s="50">
        <v>8197441.8300000001</v>
      </c>
      <c r="G36" s="59">
        <f t="shared" si="1"/>
        <v>3988445.1999999993</v>
      </c>
    </row>
    <row r="37" spans="1:9" ht="15.75" customHeight="1" x14ac:dyDescent="0.2">
      <c r="A37" s="3"/>
      <c r="B37" s="9">
        <v>20000000</v>
      </c>
      <c r="C37" s="23" t="s">
        <v>31</v>
      </c>
      <c r="D37" s="11">
        <f>D38+D45+D57</f>
        <v>838000</v>
      </c>
      <c r="E37" s="43">
        <f>E38+E45+E57</f>
        <v>702194.43</v>
      </c>
      <c r="F37" s="49">
        <f>F38+F45+F57</f>
        <v>897769.34</v>
      </c>
      <c r="G37" s="58">
        <f t="shared" si="1"/>
        <v>-195574.90999999992</v>
      </c>
    </row>
    <row r="38" spans="1:9" ht="13.5" x14ac:dyDescent="0.2">
      <c r="A38" s="3"/>
      <c r="B38" s="19">
        <v>21000000</v>
      </c>
      <c r="C38" s="10" t="s">
        <v>32</v>
      </c>
      <c r="D38" s="11">
        <f>D39+D41</f>
        <v>6500</v>
      </c>
      <c r="E38" s="43">
        <f>E39+E41</f>
        <v>42703.17</v>
      </c>
      <c r="F38" s="49">
        <f>F39+F41</f>
        <v>8411</v>
      </c>
      <c r="G38" s="58">
        <f t="shared" si="1"/>
        <v>34292.17</v>
      </c>
    </row>
    <row r="39" spans="1:9" ht="42" customHeight="1" x14ac:dyDescent="0.2">
      <c r="A39" s="3"/>
      <c r="B39" s="9">
        <v>21010000</v>
      </c>
      <c r="C39" s="23" t="s">
        <v>70</v>
      </c>
      <c r="D39" s="11">
        <f>D40</f>
        <v>0</v>
      </c>
      <c r="E39" s="43">
        <f>E40</f>
        <v>16051.25</v>
      </c>
      <c r="F39" s="49">
        <f>F40</f>
        <v>0</v>
      </c>
      <c r="G39" s="58">
        <f t="shared" si="1"/>
        <v>16051.25</v>
      </c>
    </row>
    <row r="40" spans="1:9" ht="25.5" customHeight="1" x14ac:dyDescent="0.2">
      <c r="A40" s="3"/>
      <c r="B40" s="20">
        <v>21010302</v>
      </c>
      <c r="C40" s="18" t="s">
        <v>34</v>
      </c>
      <c r="D40" s="4">
        <v>0</v>
      </c>
      <c r="E40" s="44">
        <v>16051.25</v>
      </c>
      <c r="F40" s="38">
        <v>0</v>
      </c>
      <c r="G40" s="59">
        <f t="shared" si="1"/>
        <v>16051.25</v>
      </c>
    </row>
    <row r="41" spans="1:9" ht="13.5" x14ac:dyDescent="0.2">
      <c r="A41" s="3"/>
      <c r="B41" s="9">
        <v>21080000</v>
      </c>
      <c r="C41" s="10" t="s">
        <v>35</v>
      </c>
      <c r="D41" s="11">
        <f>D42+D44+D43</f>
        <v>6500</v>
      </c>
      <c r="E41" s="43">
        <f>E42+E44+E43</f>
        <v>26651.919999999998</v>
      </c>
      <c r="F41" s="49">
        <f>F42+F44+F43</f>
        <v>8411</v>
      </c>
      <c r="G41" s="58">
        <f t="shared" si="1"/>
        <v>18240.919999999998</v>
      </c>
    </row>
    <row r="42" spans="1:9" x14ac:dyDescent="0.2">
      <c r="A42" s="3"/>
      <c r="B42" s="3">
        <v>21081100</v>
      </c>
      <c r="C42" s="3" t="s">
        <v>36</v>
      </c>
      <c r="D42" s="4">
        <v>6500</v>
      </c>
      <c r="E42" s="44">
        <v>2651.92</v>
      </c>
      <c r="F42" s="50">
        <v>4641</v>
      </c>
      <c r="G42" s="59">
        <f t="shared" si="1"/>
        <v>-1989.08</v>
      </c>
      <c r="I42" s="61"/>
    </row>
    <row r="43" spans="1:9" x14ac:dyDescent="0.2">
      <c r="A43" s="3"/>
      <c r="B43" s="3">
        <v>21080900</v>
      </c>
      <c r="C43" s="3"/>
      <c r="D43" s="4">
        <v>0</v>
      </c>
      <c r="E43" s="44">
        <v>0</v>
      </c>
      <c r="F43" s="50">
        <v>3770</v>
      </c>
      <c r="G43" s="59">
        <f t="shared" si="1"/>
        <v>-3770</v>
      </c>
    </row>
    <row r="44" spans="1:9" ht="22.5" customHeight="1" x14ac:dyDescent="0.2">
      <c r="A44" s="3"/>
      <c r="B44" s="21">
        <v>21081500</v>
      </c>
      <c r="C44" s="18" t="s">
        <v>37</v>
      </c>
      <c r="D44" s="4">
        <v>0</v>
      </c>
      <c r="E44" s="44">
        <v>24000</v>
      </c>
      <c r="F44" s="38">
        <v>0</v>
      </c>
      <c r="G44" s="59">
        <f t="shared" si="1"/>
        <v>24000</v>
      </c>
    </row>
    <row r="45" spans="1:9" ht="18" customHeight="1" x14ac:dyDescent="0.2">
      <c r="A45" s="3"/>
      <c r="B45" s="9">
        <v>22000000</v>
      </c>
      <c r="C45" s="23" t="s">
        <v>38</v>
      </c>
      <c r="D45" s="11">
        <f>D46+D51+D53</f>
        <v>831500</v>
      </c>
      <c r="E45" s="43">
        <f>E46+E51+E53</f>
        <v>644293.42000000004</v>
      </c>
      <c r="F45" s="49">
        <f>F46+F51+F53</f>
        <v>766342.82</v>
      </c>
      <c r="G45" s="58">
        <f t="shared" si="1"/>
        <v>-122049.39999999991</v>
      </c>
    </row>
    <row r="46" spans="1:9" ht="13.5" x14ac:dyDescent="0.2">
      <c r="A46" s="3"/>
      <c r="B46" s="9">
        <v>22010000</v>
      </c>
      <c r="C46" s="10" t="s">
        <v>39</v>
      </c>
      <c r="D46" s="11">
        <f>D47+D48+D49+D50</f>
        <v>560400</v>
      </c>
      <c r="E46" s="43">
        <f>E47+E48+E49+E50</f>
        <v>359467.05</v>
      </c>
      <c r="F46" s="49">
        <f>F47+F48+F49+F50</f>
        <v>523739.28</v>
      </c>
      <c r="G46" s="58">
        <f t="shared" si="1"/>
        <v>-164272.23000000004</v>
      </c>
    </row>
    <row r="47" spans="1:9" ht="24.75" customHeight="1" x14ac:dyDescent="0.2">
      <c r="A47" s="3"/>
      <c r="B47" s="20">
        <v>22010300</v>
      </c>
      <c r="C47" s="18" t="s">
        <v>40</v>
      </c>
      <c r="D47" s="4">
        <v>4500</v>
      </c>
      <c r="E47" s="44">
        <v>18895.57</v>
      </c>
      <c r="F47" s="50">
        <v>3080</v>
      </c>
      <c r="G47" s="59">
        <f t="shared" si="1"/>
        <v>15815.57</v>
      </c>
    </row>
    <row r="48" spans="1:9" x14ac:dyDescent="0.2">
      <c r="A48" s="3"/>
      <c r="B48" s="3">
        <v>22012500</v>
      </c>
      <c r="C48" s="3" t="s">
        <v>41</v>
      </c>
      <c r="D48" s="4">
        <v>530900</v>
      </c>
      <c r="E48" s="44">
        <v>296595.48</v>
      </c>
      <c r="F48" s="50">
        <v>497299.28</v>
      </c>
      <c r="G48" s="59">
        <f t="shared" si="1"/>
        <v>-200703.80000000005</v>
      </c>
    </row>
    <row r="49" spans="1:7" ht="25.5" x14ac:dyDescent="0.2">
      <c r="A49" s="3"/>
      <c r="B49" s="37">
        <v>22012600</v>
      </c>
      <c r="C49" s="18" t="s">
        <v>42</v>
      </c>
      <c r="D49" s="4">
        <v>25000</v>
      </c>
      <c r="E49" s="44">
        <v>35020</v>
      </c>
      <c r="F49" s="50">
        <v>23360</v>
      </c>
      <c r="G49" s="59">
        <f t="shared" si="1"/>
        <v>11660</v>
      </c>
    </row>
    <row r="50" spans="1:7" ht="39.75" customHeight="1" x14ac:dyDescent="0.2">
      <c r="A50" s="3"/>
      <c r="B50" s="20">
        <v>22012900</v>
      </c>
      <c r="C50" s="18" t="s">
        <v>43</v>
      </c>
      <c r="D50" s="4">
        <v>0</v>
      </c>
      <c r="E50" s="44">
        <v>8956</v>
      </c>
      <c r="F50" s="52"/>
      <c r="G50" s="59">
        <f t="shared" si="1"/>
        <v>8956</v>
      </c>
    </row>
    <row r="51" spans="1:7" ht="30.75" customHeight="1" x14ac:dyDescent="0.2">
      <c r="A51" s="3"/>
      <c r="B51" s="9">
        <v>22080000</v>
      </c>
      <c r="C51" s="23" t="s">
        <v>44</v>
      </c>
      <c r="D51" s="11">
        <f>D52</f>
        <v>215000</v>
      </c>
      <c r="E51" s="43">
        <f>E52</f>
        <v>236498.25</v>
      </c>
      <c r="F51" s="49">
        <f>F52</f>
        <v>188019.69</v>
      </c>
      <c r="G51" s="58">
        <f t="shared" si="1"/>
        <v>48478.559999999998</v>
      </c>
    </row>
    <row r="52" spans="1:7" ht="29.25" customHeight="1" x14ac:dyDescent="0.2">
      <c r="A52" s="3"/>
      <c r="B52" s="20">
        <v>22080402</v>
      </c>
      <c r="C52" s="18" t="s">
        <v>45</v>
      </c>
      <c r="D52" s="4">
        <v>215000</v>
      </c>
      <c r="E52" s="44">
        <v>236498.25</v>
      </c>
      <c r="F52" s="50">
        <v>188019.69</v>
      </c>
      <c r="G52" s="59">
        <f t="shared" si="1"/>
        <v>48478.559999999998</v>
      </c>
    </row>
    <row r="53" spans="1:7" ht="13.5" customHeight="1" x14ac:dyDescent="0.2">
      <c r="A53" s="3"/>
      <c r="B53" s="9">
        <v>22090000</v>
      </c>
      <c r="C53" s="10" t="s">
        <v>46</v>
      </c>
      <c r="D53" s="11">
        <f>D54+D55+D56</f>
        <v>56100</v>
      </c>
      <c r="E53" s="43">
        <f>E54+E55+E56</f>
        <v>48328.12</v>
      </c>
      <c r="F53" s="49">
        <f>F54+F55+F56</f>
        <v>54583.85</v>
      </c>
      <c r="G53" s="58">
        <f t="shared" si="1"/>
        <v>-6255.7299999999959</v>
      </c>
    </row>
    <row r="54" spans="1:7" ht="23.25" customHeight="1" x14ac:dyDescent="0.2">
      <c r="A54" s="3"/>
      <c r="B54" s="20">
        <v>22090100</v>
      </c>
      <c r="C54" s="18" t="s">
        <v>47</v>
      </c>
      <c r="D54" s="4">
        <v>38000</v>
      </c>
      <c r="E54" s="44">
        <v>31659.72</v>
      </c>
      <c r="F54" s="50">
        <v>36376.85</v>
      </c>
      <c r="G54" s="59">
        <f t="shared" si="1"/>
        <v>-4717.1299999999974</v>
      </c>
    </row>
    <row r="55" spans="1:7" ht="12" customHeight="1" x14ac:dyDescent="0.2">
      <c r="A55" s="3"/>
      <c r="B55" s="3">
        <v>22090200</v>
      </c>
      <c r="C55" s="3" t="s">
        <v>48</v>
      </c>
      <c r="D55" s="4">
        <v>0</v>
      </c>
      <c r="E55" s="44">
        <v>2167.4</v>
      </c>
      <c r="F55" s="52"/>
      <c r="G55" s="59">
        <f t="shared" si="1"/>
        <v>2167.4</v>
      </c>
    </row>
    <row r="56" spans="1:7" ht="25.5" x14ac:dyDescent="0.2">
      <c r="A56" s="3"/>
      <c r="B56" s="20">
        <v>22090400</v>
      </c>
      <c r="C56" s="18" t="s">
        <v>49</v>
      </c>
      <c r="D56" s="4">
        <v>18100</v>
      </c>
      <c r="E56" s="44">
        <v>14501</v>
      </c>
      <c r="F56" s="50">
        <v>18207</v>
      </c>
      <c r="G56" s="59">
        <f t="shared" si="1"/>
        <v>-3706</v>
      </c>
    </row>
    <row r="57" spans="1:7" ht="13.5" x14ac:dyDescent="0.2">
      <c r="A57" s="3"/>
      <c r="B57" s="9">
        <v>24000000</v>
      </c>
      <c r="C57" s="10" t="s">
        <v>50</v>
      </c>
      <c r="D57" s="11">
        <f>D58</f>
        <v>0</v>
      </c>
      <c r="E57" s="43">
        <f>E58</f>
        <v>15197.84</v>
      </c>
      <c r="F57" s="49">
        <f>F58</f>
        <v>123015.52</v>
      </c>
      <c r="G57" s="58">
        <f t="shared" si="1"/>
        <v>-107817.68000000001</v>
      </c>
    </row>
    <row r="58" spans="1:7" ht="13.5" x14ac:dyDescent="0.2">
      <c r="A58" s="3"/>
      <c r="B58" s="9">
        <v>24060000</v>
      </c>
      <c r="C58" s="10" t="s">
        <v>35</v>
      </c>
      <c r="D58" s="11">
        <f>D59+D60</f>
        <v>0</v>
      </c>
      <c r="E58" s="43">
        <f>E59+E60</f>
        <v>15197.84</v>
      </c>
      <c r="F58" s="49">
        <f>F59+F60</f>
        <v>123015.52</v>
      </c>
      <c r="G58" s="58">
        <f t="shared" si="1"/>
        <v>-107817.68000000001</v>
      </c>
    </row>
    <row r="59" spans="1:7" x14ac:dyDescent="0.2">
      <c r="A59" s="3"/>
      <c r="B59" s="3">
        <v>24060300</v>
      </c>
      <c r="C59" s="3" t="s">
        <v>35</v>
      </c>
      <c r="D59" s="4">
        <v>0</v>
      </c>
      <c r="E59" s="44">
        <v>14942.84</v>
      </c>
      <c r="F59" s="50">
        <v>123015.52</v>
      </c>
      <c r="G59" s="59">
        <f t="shared" si="1"/>
        <v>-108072.68000000001</v>
      </c>
    </row>
    <row r="60" spans="1:7" ht="41.25" customHeight="1" x14ac:dyDescent="0.2">
      <c r="A60" s="3"/>
      <c r="B60" s="20">
        <v>24062200</v>
      </c>
      <c r="C60" s="18" t="s">
        <v>51</v>
      </c>
      <c r="D60" s="4">
        <v>0</v>
      </c>
      <c r="E60" s="44">
        <v>255</v>
      </c>
      <c r="F60" s="52"/>
      <c r="G60" s="59">
        <f t="shared" si="1"/>
        <v>255</v>
      </c>
    </row>
    <row r="61" spans="1:7" ht="13.5" x14ac:dyDescent="0.2">
      <c r="A61" s="3"/>
      <c r="B61" s="9">
        <v>40000000</v>
      </c>
      <c r="C61" s="10" t="s">
        <v>52</v>
      </c>
      <c r="D61" s="11">
        <f t="shared" ref="D61:F62" si="2">D62</f>
        <v>14713800</v>
      </c>
      <c r="E61" s="43">
        <f t="shared" si="2"/>
        <v>15963800</v>
      </c>
      <c r="F61" s="49">
        <f t="shared" si="2"/>
        <v>12453800</v>
      </c>
      <c r="G61" s="58">
        <f t="shared" si="1"/>
        <v>3510000</v>
      </c>
    </row>
    <row r="62" spans="1:7" x14ac:dyDescent="0.2">
      <c r="A62" s="3"/>
      <c r="B62" s="9">
        <v>41000000</v>
      </c>
      <c r="C62" s="10" t="s">
        <v>53</v>
      </c>
      <c r="D62" s="11">
        <f t="shared" si="2"/>
        <v>14713800</v>
      </c>
      <c r="E62" s="54">
        <f t="shared" si="2"/>
        <v>15963800</v>
      </c>
      <c r="F62" s="55">
        <f t="shared" si="2"/>
        <v>12453800</v>
      </c>
      <c r="G62" s="59">
        <f t="shared" si="1"/>
        <v>3510000</v>
      </c>
    </row>
    <row r="63" spans="1:7" x14ac:dyDescent="0.2">
      <c r="A63" s="3"/>
      <c r="B63" s="9">
        <v>41050000</v>
      </c>
      <c r="C63" s="10" t="s">
        <v>54</v>
      </c>
      <c r="D63" s="11">
        <f>D64+D65</f>
        <v>14713800</v>
      </c>
      <c r="E63" s="54">
        <f>E64+E65</f>
        <v>15963800</v>
      </c>
      <c r="F63" s="55">
        <f>F64+F65</f>
        <v>12453800</v>
      </c>
      <c r="G63" s="59">
        <f t="shared" si="1"/>
        <v>3510000</v>
      </c>
    </row>
    <row r="64" spans="1:7" ht="25.5" x14ac:dyDescent="0.2">
      <c r="A64" s="3"/>
      <c r="B64" s="20">
        <v>41052300</v>
      </c>
      <c r="C64" s="18" t="s">
        <v>55</v>
      </c>
      <c r="D64" s="4">
        <v>0</v>
      </c>
      <c r="E64" s="56">
        <v>1250000</v>
      </c>
      <c r="F64" s="56">
        <v>0</v>
      </c>
      <c r="G64" s="59">
        <f t="shared" si="1"/>
        <v>1250000</v>
      </c>
    </row>
    <row r="65" spans="1:7" x14ac:dyDescent="0.2">
      <c r="A65" s="3"/>
      <c r="B65" s="3">
        <v>41053900</v>
      </c>
      <c r="C65" s="3" t="s">
        <v>56</v>
      </c>
      <c r="D65" s="4">
        <v>14713800</v>
      </c>
      <c r="E65" s="44">
        <v>14713800</v>
      </c>
      <c r="F65" s="50">
        <v>12453800</v>
      </c>
      <c r="G65" s="59">
        <f t="shared" si="1"/>
        <v>2260000</v>
      </c>
    </row>
    <row r="66" spans="1:7" ht="12.75" customHeight="1" x14ac:dyDescent="0.2">
      <c r="A66" s="68" t="s">
        <v>57</v>
      </c>
      <c r="B66" s="69"/>
      <c r="C66" s="70"/>
      <c r="D66" s="11">
        <f>D5+D37</f>
        <v>19328500</v>
      </c>
      <c r="E66" s="43">
        <f>E5+E37</f>
        <v>23893491.57</v>
      </c>
      <c r="F66" s="49">
        <f>F5+F37</f>
        <v>17657060.899999999</v>
      </c>
      <c r="G66" s="58">
        <f t="shared" si="1"/>
        <v>6236430.6700000018</v>
      </c>
    </row>
    <row r="67" spans="1:7" ht="14.25" customHeight="1" x14ac:dyDescent="0.2">
      <c r="A67" s="62" t="s">
        <v>58</v>
      </c>
      <c r="B67" s="63"/>
      <c r="C67" s="64"/>
      <c r="D67" s="11">
        <f>D66+D61</f>
        <v>34042300</v>
      </c>
      <c r="E67" s="43">
        <f>E66+E61</f>
        <v>39857291.57</v>
      </c>
      <c r="F67" s="49">
        <f>F66+F61</f>
        <v>30110860.899999999</v>
      </c>
      <c r="G67" s="58">
        <f t="shared" si="1"/>
        <v>9746430.6700000018</v>
      </c>
    </row>
    <row r="69" spans="1:7" x14ac:dyDescent="0.2">
      <c r="F69" s="53"/>
      <c r="G69" s="60"/>
    </row>
  </sheetData>
  <mergeCells count="3">
    <mergeCell ref="C1:D1"/>
    <mergeCell ref="A66:C66"/>
    <mergeCell ref="A67:C67"/>
  </mergeCells>
  <pageMargins left="0.19685039370078741" right="0.19685039370078741" top="0.39370078740157483" bottom="0.19685039370078741" header="0" footer="0"/>
  <pageSetup paperSize="9" scale="65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 розр</vt:lpstr>
      <vt:lpstr>Лист1 осн</vt:lpstr>
      <vt:lpstr>Лист1 порівн 2018 1 кв</vt:lpstr>
      <vt:lpstr>'Лист1 осн'!Заголовки_для_печати</vt:lpstr>
      <vt:lpstr>'Лист1 порівн 2018 1 кв'!Заголовки_для_печати</vt:lpstr>
      <vt:lpstr>'Лист1 розр'!Заголовки_для_печати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</dc:creator>
  <cp:lastModifiedBy>Marina_Rada</cp:lastModifiedBy>
  <cp:lastPrinted>2019-05-03T11:39:50Z</cp:lastPrinted>
  <dcterms:created xsi:type="dcterms:W3CDTF">2019-04-10T08:01:49Z</dcterms:created>
  <dcterms:modified xsi:type="dcterms:W3CDTF">2019-05-06T13:03:21Z</dcterms:modified>
</cp:coreProperties>
</file>