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6 сесія\"/>
    </mc:Choice>
  </mc:AlternateContent>
  <bookViews>
    <workbookView xWindow="0" yWindow="0" windowWidth="28800" windowHeight="12330" activeTab="2"/>
  </bookViews>
  <sheets>
    <sheet name="Лист1" sheetId="1" r:id="rId1"/>
    <sheet name="ДНЗ повна" sheetId="3" r:id="rId2"/>
    <sheet name="ДНЗ скор" sheetId="4" r:id="rId3"/>
  </sheets>
  <calcPr calcId="162913"/>
</workbook>
</file>

<file path=xl/calcChain.xml><?xml version="1.0" encoding="utf-8"?>
<calcChain xmlns="http://schemas.openxmlformats.org/spreadsheetml/2006/main">
  <c r="F105" i="4" l="1"/>
  <c r="D113" i="4"/>
  <c r="D101" i="4"/>
  <c r="D88" i="4"/>
  <c r="D75" i="4"/>
  <c r="D62" i="4"/>
  <c r="D49" i="4"/>
  <c r="D36" i="4"/>
  <c r="D150" i="4"/>
  <c r="F37" i="4"/>
  <c r="F38" i="4"/>
  <c r="F39" i="4"/>
  <c r="F40" i="4"/>
  <c r="F41" i="4"/>
  <c r="F42" i="4"/>
  <c r="F43" i="4"/>
  <c r="F44" i="4"/>
  <c r="F45" i="4"/>
  <c r="F46" i="4"/>
  <c r="F47" i="4"/>
  <c r="F48" i="4"/>
  <c r="F50" i="4"/>
  <c r="F51" i="4"/>
  <c r="F52" i="4"/>
  <c r="F53" i="4"/>
  <c r="F54" i="4"/>
  <c r="F55" i="4"/>
  <c r="F56" i="4"/>
  <c r="F57" i="4"/>
  <c r="F58" i="4"/>
  <c r="F59" i="4"/>
  <c r="F60" i="4"/>
  <c r="F61" i="4"/>
  <c r="F63" i="4"/>
  <c r="F64" i="4"/>
  <c r="F65" i="4"/>
  <c r="F66" i="4"/>
  <c r="F67" i="4"/>
  <c r="F68" i="4"/>
  <c r="F69" i="4"/>
  <c r="F70" i="4"/>
  <c r="F71" i="4"/>
  <c r="F72" i="4"/>
  <c r="F73" i="4"/>
  <c r="F74" i="4"/>
  <c r="F76" i="4"/>
  <c r="F77" i="4"/>
  <c r="F78" i="4"/>
  <c r="F79" i="4"/>
  <c r="F80" i="4"/>
  <c r="F81" i="4"/>
  <c r="F82" i="4"/>
  <c r="F83" i="4"/>
  <c r="F84" i="4"/>
  <c r="F85" i="4"/>
  <c r="F86" i="4"/>
  <c r="F87" i="4"/>
  <c r="F89" i="4"/>
  <c r="F90" i="4"/>
  <c r="F91" i="4"/>
  <c r="F92" i="4"/>
  <c r="F93" i="4"/>
  <c r="F94" i="4"/>
  <c r="F95" i="4"/>
  <c r="F96" i="4"/>
  <c r="F97" i="4"/>
  <c r="F98" i="4"/>
  <c r="F99" i="4"/>
  <c r="F100" i="4"/>
  <c r="F102" i="4"/>
  <c r="F103" i="4"/>
  <c r="F104" i="4"/>
  <c r="F106" i="4"/>
  <c r="F107" i="4"/>
  <c r="F108" i="4"/>
  <c r="F109" i="4"/>
  <c r="F110" i="4"/>
  <c r="F111" i="4"/>
  <c r="F112" i="4"/>
  <c r="F114" i="4"/>
  <c r="F115" i="4"/>
  <c r="F116" i="4"/>
  <c r="F117" i="4"/>
  <c r="F118" i="4"/>
  <c r="F119" i="4"/>
  <c r="F120" i="4"/>
  <c r="F121" i="4"/>
  <c r="F122" i="4"/>
  <c r="F123" i="4"/>
  <c r="F124" i="4"/>
  <c r="F126" i="4"/>
  <c r="F133" i="4"/>
  <c r="F135" i="4"/>
  <c r="F136" i="4"/>
  <c r="F137" i="4"/>
  <c r="F138" i="4"/>
  <c r="F139" i="4"/>
  <c r="F140" i="4"/>
  <c r="F141" i="4"/>
  <c r="F142" i="4"/>
  <c r="F144" i="4"/>
  <c r="F146" i="4"/>
  <c r="F147" i="4"/>
  <c r="F149" i="4"/>
  <c r="F155" i="4"/>
  <c r="F156" i="4"/>
  <c r="F158" i="4"/>
  <c r="F160" i="4"/>
  <c r="F162" i="4"/>
  <c r="F164" i="4"/>
  <c r="F165" i="4"/>
  <c r="F166" i="4"/>
  <c r="F6" i="4"/>
  <c r="F7" i="4"/>
  <c r="F8" i="4"/>
  <c r="F9" i="4"/>
  <c r="F10" i="4"/>
  <c r="F11" i="4"/>
  <c r="F12" i="4"/>
  <c r="F13" i="4"/>
  <c r="F14" i="4"/>
  <c r="F15" i="4"/>
  <c r="F16" i="4"/>
  <c r="F17" i="4"/>
  <c r="F19" i="4"/>
  <c r="F20" i="4"/>
  <c r="F21" i="4"/>
  <c r="F22" i="4"/>
  <c r="D165" i="4"/>
  <c r="C165" i="4"/>
  <c r="D163" i="4"/>
  <c r="D161" i="4"/>
  <c r="D159" i="4"/>
  <c r="D157" i="4"/>
  <c r="D154" i="4"/>
  <c r="F154" i="4" s="1"/>
  <c r="D148" i="4"/>
  <c r="D145" i="4"/>
  <c r="D143" i="4"/>
  <c r="D132" i="4"/>
  <c r="D130" i="4"/>
  <c r="D127" i="4"/>
  <c r="D125" i="4"/>
  <c r="D18" i="4"/>
  <c r="D167" i="4" s="1"/>
  <c r="D5" i="4"/>
  <c r="D134" i="4"/>
  <c r="C24" i="4"/>
  <c r="C24" i="3"/>
  <c r="E165" i="4"/>
  <c r="E163" i="4"/>
  <c r="F163" i="4" s="1"/>
  <c r="C163" i="4"/>
  <c r="E161" i="4"/>
  <c r="F161" i="4" s="1"/>
  <c r="C161" i="4"/>
  <c r="E159" i="4"/>
  <c r="F159" i="4" s="1"/>
  <c r="C159" i="4"/>
  <c r="E157" i="4"/>
  <c r="F157" i="4" s="1"/>
  <c r="C157" i="4"/>
  <c r="E154" i="4"/>
  <c r="C154" i="4"/>
  <c r="E150" i="4"/>
  <c r="C150" i="4"/>
  <c r="E148" i="4"/>
  <c r="F148" i="4" s="1"/>
  <c r="C148" i="4"/>
  <c r="E145" i="4"/>
  <c r="F145" i="4" s="1"/>
  <c r="C145" i="4"/>
  <c r="E143" i="4"/>
  <c r="F143" i="4" s="1"/>
  <c r="C143" i="4"/>
  <c r="E134" i="4"/>
  <c r="F134" i="4" s="1"/>
  <c r="C134" i="4"/>
  <c r="E132" i="4"/>
  <c r="F132" i="4" s="1"/>
  <c r="C132" i="4"/>
  <c r="E130" i="4"/>
  <c r="C130" i="4"/>
  <c r="E127" i="4"/>
  <c r="C127" i="4"/>
  <c r="E125" i="4"/>
  <c r="F125" i="4" s="1"/>
  <c r="C125" i="4"/>
  <c r="E113" i="4"/>
  <c r="C113" i="4"/>
  <c r="E101" i="4"/>
  <c r="C101" i="4"/>
  <c r="E88" i="4"/>
  <c r="F88" i="4" s="1"/>
  <c r="C88" i="4"/>
  <c r="E75" i="4"/>
  <c r="F75" i="4" s="1"/>
  <c r="C75" i="4"/>
  <c r="E62" i="4"/>
  <c r="C62" i="4"/>
  <c r="E49" i="4"/>
  <c r="C49" i="4"/>
  <c r="E36" i="4"/>
  <c r="F36" i="4" s="1"/>
  <c r="C36" i="4"/>
  <c r="E35" i="4"/>
  <c r="F35" i="4" s="1"/>
  <c r="C35" i="4"/>
  <c r="E34" i="4"/>
  <c r="F34" i="4" s="1"/>
  <c r="C34" i="4"/>
  <c r="E33" i="4"/>
  <c r="F33" i="4" s="1"/>
  <c r="C33" i="4"/>
  <c r="E32" i="4"/>
  <c r="F32" i="4" s="1"/>
  <c r="C32" i="4"/>
  <c r="E31" i="4"/>
  <c r="F31" i="4" s="1"/>
  <c r="C31" i="4"/>
  <c r="E30" i="4"/>
  <c r="F30" i="4" s="1"/>
  <c r="C30" i="4"/>
  <c r="E29" i="4"/>
  <c r="F29" i="4" s="1"/>
  <c r="C29" i="4"/>
  <c r="E28" i="4"/>
  <c r="F28" i="4" s="1"/>
  <c r="C28" i="4"/>
  <c r="E27" i="4"/>
  <c r="F27" i="4" s="1"/>
  <c r="C27" i="4"/>
  <c r="E26" i="4"/>
  <c r="F26" i="4" s="1"/>
  <c r="C26" i="4"/>
  <c r="E25" i="4"/>
  <c r="F25" i="4" s="1"/>
  <c r="C25" i="4"/>
  <c r="E24" i="4"/>
  <c r="F24" i="4" s="1"/>
  <c r="E18" i="4"/>
  <c r="F18" i="4" s="1"/>
  <c r="C18" i="4"/>
  <c r="E5" i="4"/>
  <c r="F5" i="4" s="1"/>
  <c r="C5" i="4"/>
  <c r="F150" i="4" l="1"/>
  <c r="F62" i="4"/>
  <c r="F113" i="4"/>
  <c r="F101" i="4"/>
  <c r="F49" i="4"/>
  <c r="C23" i="4"/>
  <c r="C167" i="4" s="1"/>
  <c r="E23" i="4"/>
  <c r="F23" i="4" s="1"/>
  <c r="E6" i="3"/>
  <c r="E7" i="3"/>
  <c r="E8" i="3"/>
  <c r="E9" i="3"/>
  <c r="E10" i="3"/>
  <c r="E11" i="3"/>
  <c r="E12" i="3"/>
  <c r="E13" i="3"/>
  <c r="E14" i="3"/>
  <c r="E15" i="3"/>
  <c r="E16" i="3"/>
  <c r="E17" i="3"/>
  <c r="E19" i="3"/>
  <c r="E20" i="3"/>
  <c r="E21" i="3"/>
  <c r="E22" i="3"/>
  <c r="E37" i="3"/>
  <c r="E38" i="3"/>
  <c r="E39" i="3"/>
  <c r="E40" i="3"/>
  <c r="E41" i="3"/>
  <c r="E42" i="3"/>
  <c r="E43" i="3"/>
  <c r="E44" i="3"/>
  <c r="E45" i="3"/>
  <c r="E46" i="3"/>
  <c r="E47" i="3"/>
  <c r="E48" i="3"/>
  <c r="E50" i="3"/>
  <c r="E51" i="3"/>
  <c r="E52" i="3"/>
  <c r="E53" i="3"/>
  <c r="E54" i="3"/>
  <c r="E55" i="3"/>
  <c r="E56" i="3"/>
  <c r="E57" i="3"/>
  <c r="E58" i="3"/>
  <c r="E59" i="3"/>
  <c r="E60" i="3"/>
  <c r="E61" i="3"/>
  <c r="E63" i="3"/>
  <c r="E64" i="3"/>
  <c r="E65" i="3"/>
  <c r="E66" i="3"/>
  <c r="E67" i="3"/>
  <c r="E68" i="3"/>
  <c r="E69" i="3"/>
  <c r="E70" i="3"/>
  <c r="E71" i="3"/>
  <c r="E72" i="3"/>
  <c r="E73" i="3"/>
  <c r="E74" i="3"/>
  <c r="E76" i="3"/>
  <c r="E77" i="3"/>
  <c r="E78" i="3"/>
  <c r="E79" i="3"/>
  <c r="E80" i="3"/>
  <c r="E81" i="3"/>
  <c r="E82" i="3"/>
  <c r="E83" i="3"/>
  <c r="E84" i="3"/>
  <c r="E85" i="3"/>
  <c r="E86" i="3"/>
  <c r="E87" i="3"/>
  <c r="E89" i="3"/>
  <c r="E90" i="3"/>
  <c r="E91" i="3"/>
  <c r="E92" i="3"/>
  <c r="E93" i="3"/>
  <c r="E94" i="3"/>
  <c r="E95" i="3"/>
  <c r="E96" i="3"/>
  <c r="E97" i="3"/>
  <c r="E98" i="3"/>
  <c r="E99" i="3"/>
  <c r="E100" i="3"/>
  <c r="E102" i="3"/>
  <c r="E103" i="3"/>
  <c r="E104" i="3"/>
  <c r="E105" i="3"/>
  <c r="E106" i="3"/>
  <c r="E107" i="3"/>
  <c r="E108" i="3"/>
  <c r="E109" i="3"/>
  <c r="E110" i="3"/>
  <c r="E111" i="3"/>
  <c r="E112" i="3"/>
  <c r="E114" i="3"/>
  <c r="E115" i="3"/>
  <c r="E116" i="3"/>
  <c r="E117" i="3"/>
  <c r="E118" i="3"/>
  <c r="E119" i="3"/>
  <c r="E120" i="3"/>
  <c r="E121" i="3"/>
  <c r="E122" i="3"/>
  <c r="E123" i="3"/>
  <c r="E124" i="3"/>
  <c r="E126" i="3"/>
  <c r="E128" i="3"/>
  <c r="E129" i="3"/>
  <c r="E131" i="3"/>
  <c r="E133" i="3"/>
  <c r="E135" i="3"/>
  <c r="E136" i="3"/>
  <c r="E137" i="3"/>
  <c r="E138" i="3"/>
  <c r="E139" i="3"/>
  <c r="E140" i="3"/>
  <c r="E141" i="3"/>
  <c r="E142" i="3"/>
  <c r="E144" i="3"/>
  <c r="E146" i="3"/>
  <c r="E147" i="3"/>
  <c r="E149" i="3"/>
  <c r="E151" i="3"/>
  <c r="E152" i="3"/>
  <c r="E153" i="3"/>
  <c r="E155" i="3"/>
  <c r="E156" i="3"/>
  <c r="E158" i="3"/>
  <c r="E160" i="3"/>
  <c r="E162" i="3"/>
  <c r="E164" i="3"/>
  <c r="C49" i="3"/>
  <c r="D24" i="3"/>
  <c r="E24" i="3" s="1"/>
  <c r="D25" i="3"/>
  <c r="D26" i="3"/>
  <c r="D27" i="3"/>
  <c r="D28" i="3"/>
  <c r="E28" i="3" s="1"/>
  <c r="D29" i="3"/>
  <c r="D30" i="3"/>
  <c r="D31" i="3"/>
  <c r="D32" i="3"/>
  <c r="E32" i="3" s="1"/>
  <c r="D33" i="3"/>
  <c r="D34" i="3"/>
  <c r="D35" i="3"/>
  <c r="C35" i="3"/>
  <c r="C34" i="3"/>
  <c r="C33" i="3"/>
  <c r="C32" i="3"/>
  <c r="C31" i="3"/>
  <c r="C30" i="3"/>
  <c r="C29" i="3"/>
  <c r="C28" i="3"/>
  <c r="C27" i="3"/>
  <c r="C26" i="3"/>
  <c r="C25" i="3"/>
  <c r="D165" i="3"/>
  <c r="D163" i="3"/>
  <c r="D161" i="3"/>
  <c r="E161" i="3" s="1"/>
  <c r="D159" i="3"/>
  <c r="D157" i="3"/>
  <c r="D154" i="3"/>
  <c r="D150" i="3"/>
  <c r="D148" i="3"/>
  <c r="D145" i="3"/>
  <c r="C145" i="3"/>
  <c r="D143" i="3"/>
  <c r="D134" i="3"/>
  <c r="D132" i="3"/>
  <c r="D130" i="3"/>
  <c r="D127" i="3"/>
  <c r="D125" i="3"/>
  <c r="E125" i="3" s="1"/>
  <c r="D113" i="3"/>
  <c r="D101" i="3"/>
  <c r="D88" i="3"/>
  <c r="D75" i="3"/>
  <c r="D62" i="3"/>
  <c r="D49" i="3"/>
  <c r="E49" i="3" s="1"/>
  <c r="D36" i="3"/>
  <c r="D18" i="3"/>
  <c r="D5" i="3"/>
  <c r="C165" i="3"/>
  <c r="C163" i="3"/>
  <c r="C161" i="3"/>
  <c r="C159" i="3"/>
  <c r="C157" i="3"/>
  <c r="C154" i="3"/>
  <c r="C150" i="3"/>
  <c r="C148" i="3"/>
  <c r="C143" i="3"/>
  <c r="C134" i="3"/>
  <c r="C132" i="3"/>
  <c r="C130" i="3"/>
  <c r="C127" i="3"/>
  <c r="C125" i="3"/>
  <c r="C113" i="3"/>
  <c r="C101" i="3"/>
  <c r="C88" i="3"/>
  <c r="C75" i="3"/>
  <c r="C62" i="3"/>
  <c r="C36" i="3"/>
  <c r="C18" i="3"/>
  <c r="C5" i="3"/>
  <c r="E6" i="1"/>
  <c r="E5" i="3" l="1"/>
  <c r="E62" i="3"/>
  <c r="E113" i="3"/>
  <c r="E132" i="3"/>
  <c r="E167" i="4"/>
  <c r="F167" i="4" s="1"/>
  <c r="E157" i="3"/>
  <c r="E101" i="3"/>
  <c r="E130" i="3"/>
  <c r="E145" i="3"/>
  <c r="E154" i="3"/>
  <c r="E163" i="3"/>
  <c r="E33" i="3"/>
  <c r="E29" i="3"/>
  <c r="E25" i="3"/>
  <c r="E36" i="3"/>
  <c r="E88" i="3"/>
  <c r="E127" i="3"/>
  <c r="E143" i="3"/>
  <c r="E150" i="3"/>
  <c r="E34" i="3"/>
  <c r="E30" i="3"/>
  <c r="E26" i="3"/>
  <c r="E18" i="3"/>
  <c r="E75" i="3"/>
  <c r="E134" i="3"/>
  <c r="E148" i="3"/>
  <c r="E159" i="3"/>
  <c r="E35" i="3"/>
  <c r="E31" i="3"/>
  <c r="E27" i="3"/>
  <c r="D23" i="3"/>
  <c r="C23" i="3"/>
  <c r="C167" i="3" s="1"/>
  <c r="D167" i="3" l="1"/>
  <c r="E167" i="3" s="1"/>
  <c r="E23" i="3"/>
</calcChain>
</file>

<file path=xl/sharedStrings.xml><?xml version="1.0" encoding="utf-8"?>
<sst xmlns="http://schemas.openxmlformats.org/spreadsheetml/2006/main" count="1008" uniqueCount="118">
  <si>
    <t>м. Боярка</t>
  </si>
  <si>
    <t>Станом на 03.04.2019</t>
  </si>
  <si>
    <t>Аналіз фінансування установ на 31.03.2019</t>
  </si>
  <si>
    <t>Загальний фонд</t>
  </si>
  <si>
    <t>Код</t>
  </si>
  <si>
    <t>Показник</t>
  </si>
  <si>
    <t>Виконавчий комітет  Боярської міської ради</t>
  </si>
  <si>
    <t>12991</t>
  </si>
  <si>
    <t>0214081</t>
  </si>
  <si>
    <t>Забезпечення діяльності інших закладів в галузі культури і мистецтва</t>
  </si>
  <si>
    <t>2610</t>
  </si>
  <si>
    <t>Субсидії та поточні трансферти підприємствам (установам, організаціям)</t>
  </si>
  <si>
    <t>21090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</si>
  <si>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</si>
  <si>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</si>
  <si>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21112</t>
  </si>
  <si>
    <t>0211010</t>
  </si>
  <si>
    <t>Надання дошкільної освіти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</si>
  <si>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</si>
  <si>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</si>
  <si>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</si>
  <si>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</si>
  <si>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</si>
  <si>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</si>
  <si>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</si>
  <si>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</si>
  <si>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</si>
  <si>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</si>
  <si>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</si>
  <si>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</si>
  <si>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</si>
  <si>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</si>
  <si>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</si>
  <si>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</si>
  <si>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</si>
  <si>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</si>
  <si>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</si>
  <si>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</si>
  <si>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</si>
  <si>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</si>
  <si>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</si>
  <si>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</si>
  <si>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21266</t>
  </si>
  <si>
    <t>21296</t>
  </si>
  <si>
    <t>0216030</t>
  </si>
  <si>
    <t>Організація благоустрою населених пунктів</t>
  </si>
  <si>
    <t>21318</t>
  </si>
  <si>
    <t>21345</t>
  </si>
  <si>
    <t>21371</t>
  </si>
  <si>
    <t>21465</t>
  </si>
  <si>
    <t>0210180</t>
  </si>
  <si>
    <t>Інша діяльність у сфері державного управління</t>
  </si>
  <si>
    <t>25121</t>
  </si>
  <si>
    <t>25291</t>
  </si>
  <si>
    <t>54936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</si>
  <si>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</si>
  <si>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</si>
  <si>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2730</t>
  </si>
  <si>
    <t>Інші виплати населенню</t>
  </si>
  <si>
    <t>2800</t>
  </si>
  <si>
    <t>Інші поточні видатки</t>
  </si>
  <si>
    <t>0213035</t>
  </si>
  <si>
    <t>Компенсаційні виплати за пільговий проїзд окремих категорій громадян на залізничному транспорті</t>
  </si>
  <si>
    <t>0213133</t>
  </si>
  <si>
    <t>Інші заходи та заклади молодіжної політики</t>
  </si>
  <si>
    <t>0213140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</si>
  <si>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</si>
  <si>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0213242</t>
  </si>
  <si>
    <t>Інші заходи у сфері соціального захисту і соціального забезпечення</t>
  </si>
  <si>
    <t>0214082</t>
  </si>
  <si>
    <t>Інші заходи в галузі культури і мистецтва</t>
  </si>
  <si>
    <t>0217130</t>
  </si>
  <si>
    <t>Здійснення заходів із землеустрою</t>
  </si>
  <si>
    <t>0218220</t>
  </si>
  <si>
    <t>Заходи та роботи з мобілізаційної підготовки місцевого значення</t>
  </si>
  <si>
    <t>0219770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</si>
  <si>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</si>
  <si>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</si>
  <si>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</si>
  <si>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>84572</t>
  </si>
  <si>
    <t>0214060</t>
  </si>
  <si>
    <t>Забезпечення діяльності палаців i будинків культури, клубів, центрів дозвілля та iнших клубних закладів</t>
  </si>
  <si>
    <t>86783</t>
  </si>
  <si>
    <t>89710</t>
  </si>
  <si>
    <t>0215062</t>
  </si>
  <si>
    <t>Підтримка спорту вищих досягнень та організацій, які здійснюють фізкультурно-спортивну діяльність в регіоні</t>
  </si>
  <si>
    <t>95704</t>
  </si>
  <si>
    <t>0216090</t>
  </si>
  <si>
    <t>Інша діяльність у сфері житлово-комунального господарства</t>
  </si>
  <si>
    <t>95815</t>
  </si>
  <si>
    <t>0218230</t>
  </si>
  <si>
    <t>Інші заходи громадського порядку та безпеки</t>
  </si>
  <si>
    <t xml:space="preserve"> </t>
  </si>
  <si>
    <t xml:space="preserve">Усього </t>
  </si>
  <si>
    <t>Скоригований план на рік, грн.</t>
  </si>
  <si>
    <t>Касові видатки за звітний період</t>
  </si>
  <si>
    <t>% виконання</t>
  </si>
  <si>
    <t>ДНЗ (дитячий садок) "Лісова казка"</t>
  </si>
  <si>
    <t>ДНЗ "Спадкоємець"</t>
  </si>
  <si>
    <t>ДНЗ (ясла-садок) "Даринка"</t>
  </si>
  <si>
    <t>ДНЗ №4 "Берізка"</t>
  </si>
  <si>
    <t>ДНЗ ясла-садок "Іскорка"</t>
  </si>
  <si>
    <t>ДНЗ-ЦРД "Джерельце"</t>
  </si>
  <si>
    <t>ДНЗ (ясла-садок) "Казка"</t>
  </si>
  <si>
    <t>Субсидії та поточні трансферти підприємствам (установам, організаціям)КП "Боярка-Водоканал"</t>
  </si>
  <si>
    <t>Субсидії та поточні трансферти підприємствам (установам, організаціям) КП "БОК"</t>
  </si>
  <si>
    <t>Субсидії та поточні трансферти підприємствам (установам, організаціям) КП "БГВУЖКГ"</t>
  </si>
  <si>
    <t>Субсидії та поточні трансферти підприємствам (установам, організаціям) КП "Міська ритуальна служба"</t>
  </si>
  <si>
    <t>Субсидії та поточні трансферти підприємствам (установам, організаціям) ГФ "Боярський міський патруль"</t>
  </si>
  <si>
    <t>Субсидії та поточні трансферти підприємствам (установам, організаціям) КП "Боярський інформаційний центр"</t>
  </si>
  <si>
    <t>Аналіз фінансування установ за 1 квартал 2019 року</t>
  </si>
  <si>
    <t>Начальник  бюджетного відділу</t>
  </si>
  <si>
    <t>Т.Т.Клєпікова</t>
  </si>
  <si>
    <t>Касові видатки за 1 квартал</t>
  </si>
  <si>
    <t>Скоригований план на 1 квартал</t>
  </si>
  <si>
    <t>Скоригований план на рік</t>
  </si>
  <si>
    <t>грн.</t>
  </si>
  <si>
    <t>Т.Клєпікова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</si>
</sst>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3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0" fillId="0" borderId="0" xfId="0" applyNumberFormat="1"/>
    <xf numFmtId="10" fontId="1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top" wrapText="1"/>
    </xf>
    <xf numFmtId="0" fontId="5" fillId="0" borderId="0" xfId="0" applyFont="1"/>
    <xf numFmtId="10" fontId="6" fillId="0" borderId="0" xfId="0" applyNumberFormat="1" applyFont="1" applyAlignment="1">
      <alignment horizontal="right"/>
    </xf>
    <xf numFmtId="4" fontId="3" fillId="3" borderId="2" xfId="0" applyNumberFormat="1" applyFont="1" applyFill="1" applyBorder="1" applyAlignment="1">
      <alignment horizontal="right" vertical="center" wrapText="1"/>
    </xf>
    <xf numFmtId="10" fontId="0" fillId="0" borderId="0" xfId="0" applyNumberFormat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8"/>
  <sheetViews>
    <sheetView topLeftCell="A4" workbookViewId="0">
      <selection activeCell="B24" sqref="B24"/>
    </sheetView>
  </sheetViews>
  <sheetFormatPr defaultRowHeight="12.75" x14ac:dyDescent="0.2"/>
  <cols>
    <col min="1" max="1" width="10.7109375" customWidth="1"/>
    <col min="2" max="2" width="50.7109375" customWidth="1"/>
    <col min="3" max="5" width="15.7109375" customWidth="1"/>
  </cols>
  <sheetData>
    <row r="1" spans="1:5" x14ac:dyDescent="0.2">
      <c r="A1" t="s">
        <v>0</v>
      </c>
    </row>
    <row r="2" spans="1:5" ht="18.75" x14ac:dyDescent="0.3">
      <c r="A2" s="32" t="s">
        <v>2</v>
      </c>
      <c r="B2" s="33"/>
      <c r="C2" s="33"/>
      <c r="D2" s="33"/>
    </row>
    <row r="3" spans="1:5" x14ac:dyDescent="0.2">
      <c r="A3" s="33" t="s">
        <v>3</v>
      </c>
      <c r="B3" s="33"/>
      <c r="C3" s="33"/>
      <c r="D3" s="33"/>
    </row>
    <row r="4" spans="1:5" x14ac:dyDescent="0.2">
      <c r="A4" t="s">
        <v>1</v>
      </c>
    </row>
    <row r="5" spans="1:5" s="1" customFormat="1" ht="25.5" x14ac:dyDescent="0.2">
      <c r="A5" s="3" t="s">
        <v>4</v>
      </c>
      <c r="B5" s="3" t="s">
        <v>5</v>
      </c>
      <c r="C5" s="3" t="s">
        <v>94</v>
      </c>
      <c r="D5" s="3" t="s">
        <v>95</v>
      </c>
      <c r="E5" s="3" t="s">
        <v>96</v>
      </c>
    </row>
    <row r="6" spans="1:5" x14ac:dyDescent="0.2">
      <c r="A6" s="4" t="s">
        <v>55</v>
      </c>
      <c r="B6" s="5" t="s">
        <v>6</v>
      </c>
      <c r="C6" s="6">
        <v>113204086</v>
      </c>
      <c r="D6" s="6">
        <v>27211692.559999995</v>
      </c>
      <c r="E6" s="6">
        <f>D6/C6</f>
        <v>0.240377300162116</v>
      </c>
    </row>
    <row r="7" spans="1:5" x14ac:dyDescent="0.2">
      <c r="A7" s="4" t="s">
        <v>7</v>
      </c>
      <c r="B7" s="5"/>
      <c r="C7" s="6">
        <v>489500</v>
      </c>
      <c r="D7" s="6">
        <v>146104.46</v>
      </c>
      <c r="E7" s="6">
        <v>0</v>
      </c>
    </row>
    <row r="8" spans="1:5" ht="25.5" x14ac:dyDescent="0.2">
      <c r="A8" s="4" t="s">
        <v>8</v>
      </c>
      <c r="B8" s="5" t="s">
        <v>9</v>
      </c>
      <c r="C8" s="6">
        <v>489500</v>
      </c>
      <c r="D8" s="6">
        <v>146104.46</v>
      </c>
      <c r="E8" s="6">
        <v>0</v>
      </c>
    </row>
    <row r="9" spans="1:5" ht="25.5" x14ac:dyDescent="0.2">
      <c r="A9" s="7" t="s">
        <v>10</v>
      </c>
      <c r="B9" s="8" t="s">
        <v>11</v>
      </c>
      <c r="C9" s="9">
        <v>489500</v>
      </c>
      <c r="D9" s="9">
        <v>146104.46</v>
      </c>
      <c r="E9" s="9">
        <v>0</v>
      </c>
    </row>
    <row r="10" spans="1:5" x14ac:dyDescent="0.2">
      <c r="A10" s="4" t="s">
        <v>12</v>
      </c>
      <c r="B10" s="5"/>
      <c r="C10" s="6">
        <v>7000000</v>
      </c>
      <c r="D10" s="6">
        <v>3500000</v>
      </c>
      <c r="E10" s="6">
        <v>0</v>
      </c>
    </row>
    <row r="11" spans="1:5" ht="38.25" x14ac:dyDescent="0.2">
      <c r="A11" s="4" t="s">
        <v>13</v>
      </c>
      <c r="B11" s="5" t="s">
        <v>14</v>
      </c>
      <c r="C11" s="6">
        <v>7000000</v>
      </c>
      <c r="D11" s="6">
        <v>3500000</v>
      </c>
      <c r="E11" s="6">
        <v>0</v>
      </c>
    </row>
    <row r="12" spans="1:5" ht="25.5" x14ac:dyDescent="0.2">
      <c r="A12" s="7" t="s">
        <v>10</v>
      </c>
      <c r="B12" s="8" t="s">
        <v>11</v>
      </c>
      <c r="C12" s="9">
        <v>7000000</v>
      </c>
      <c r="D12" s="9">
        <v>3500000</v>
      </c>
      <c r="E12" s="9">
        <v>0</v>
      </c>
    </row>
    <row r="13" spans="1:5" x14ac:dyDescent="0.2">
      <c r="A13" s="4" t="s">
        <v>15</v>
      </c>
      <c r="B13" s="5"/>
      <c r="C13" s="6">
        <v>2305300</v>
      </c>
      <c r="D13" s="6">
        <v>679585.67000000016</v>
      </c>
      <c r="E13" s="6">
        <v>0</v>
      </c>
    </row>
    <row r="14" spans="1:5" x14ac:dyDescent="0.2">
      <c r="A14" s="4" t="s">
        <v>16</v>
      </c>
      <c r="B14" s="5" t="s">
        <v>17</v>
      </c>
      <c r="C14" s="6">
        <v>2305300</v>
      </c>
      <c r="D14" s="6">
        <v>679585.67000000016</v>
      </c>
      <c r="E14" s="6">
        <v>0</v>
      </c>
    </row>
    <row r="15" spans="1:5" x14ac:dyDescent="0.2">
      <c r="A15" s="7" t="s">
        <v>18</v>
      </c>
      <c r="B15" s="8" t="s">
        <v>19</v>
      </c>
      <c r="C15" s="9">
        <v>1317200</v>
      </c>
      <c r="D15" s="9">
        <v>391624.8</v>
      </c>
      <c r="E15" s="9">
        <v>0</v>
      </c>
    </row>
    <row r="16" spans="1:5" x14ac:dyDescent="0.2">
      <c r="A16" s="7" t="s">
        <v>20</v>
      </c>
      <c r="B16" s="8" t="s">
        <v>21</v>
      </c>
      <c r="C16" s="9">
        <v>291540</v>
      </c>
      <c r="D16" s="9">
        <v>87010</v>
      </c>
      <c r="E16" s="9">
        <v>0</v>
      </c>
    </row>
    <row r="17" spans="1:5" x14ac:dyDescent="0.2">
      <c r="A17" s="7" t="s">
        <v>22</v>
      </c>
      <c r="B17" s="8" t="s">
        <v>23</v>
      </c>
      <c r="C17" s="9">
        <v>68100</v>
      </c>
      <c r="D17" s="9">
        <v>0</v>
      </c>
      <c r="E17" s="9">
        <v>0</v>
      </c>
    </row>
    <row r="18" spans="1:5" x14ac:dyDescent="0.2">
      <c r="A18" s="7" t="s">
        <v>24</v>
      </c>
      <c r="B18" s="8" t="s">
        <v>25</v>
      </c>
      <c r="C18" s="9">
        <v>6000</v>
      </c>
      <c r="D18" s="9">
        <v>0</v>
      </c>
      <c r="E18" s="9">
        <v>0</v>
      </c>
    </row>
    <row r="19" spans="1:5" x14ac:dyDescent="0.2">
      <c r="A19" s="7" t="s">
        <v>26</v>
      </c>
      <c r="B19" s="8" t="s">
        <v>27</v>
      </c>
      <c r="C19" s="9">
        <v>215500</v>
      </c>
      <c r="D19" s="9">
        <v>67298.960000000006</v>
      </c>
      <c r="E19" s="9">
        <v>0</v>
      </c>
    </row>
    <row r="20" spans="1:5" x14ac:dyDescent="0.2">
      <c r="A20" s="7" t="s">
        <v>28</v>
      </c>
      <c r="B20" s="8" t="s">
        <v>29</v>
      </c>
      <c r="C20" s="9">
        <v>148800</v>
      </c>
      <c r="D20" s="9">
        <v>31883.05</v>
      </c>
      <c r="E20" s="9">
        <v>0</v>
      </c>
    </row>
    <row r="21" spans="1:5" x14ac:dyDescent="0.2">
      <c r="A21" s="7" t="s">
        <v>30</v>
      </c>
      <c r="B21" s="8" t="s">
        <v>31</v>
      </c>
      <c r="C21" s="9">
        <v>5000</v>
      </c>
      <c r="D21" s="9">
        <v>0</v>
      </c>
      <c r="E21" s="9">
        <v>0</v>
      </c>
    </row>
    <row r="22" spans="1:5" x14ac:dyDescent="0.2">
      <c r="A22" s="7" t="s">
        <v>32</v>
      </c>
      <c r="B22" s="8" t="s">
        <v>33</v>
      </c>
      <c r="C22" s="9">
        <v>7260</v>
      </c>
      <c r="D22" s="9">
        <v>832.42</v>
      </c>
      <c r="E22" s="9">
        <v>0</v>
      </c>
    </row>
    <row r="23" spans="1:5" x14ac:dyDescent="0.2">
      <c r="A23" s="7" t="s">
        <v>34</v>
      </c>
      <c r="B23" s="8" t="s">
        <v>35</v>
      </c>
      <c r="C23" s="9">
        <v>39800</v>
      </c>
      <c r="D23" s="9">
        <v>9120.7999999999993</v>
      </c>
      <c r="E23" s="9">
        <v>0</v>
      </c>
    </row>
    <row r="24" spans="1:5" x14ac:dyDescent="0.2">
      <c r="A24" s="7" t="s">
        <v>36</v>
      </c>
      <c r="B24" s="8" t="s">
        <v>37</v>
      </c>
      <c r="C24" s="9">
        <v>199900</v>
      </c>
      <c r="D24" s="9">
        <v>90000</v>
      </c>
      <c r="E24" s="9">
        <v>0</v>
      </c>
    </row>
    <row r="25" spans="1:5" x14ac:dyDescent="0.2">
      <c r="A25" s="7" t="s">
        <v>38</v>
      </c>
      <c r="B25" s="8" t="s">
        <v>39</v>
      </c>
      <c r="C25" s="9">
        <v>1200</v>
      </c>
      <c r="D25" s="9">
        <v>225.64</v>
      </c>
      <c r="E25" s="9">
        <v>0</v>
      </c>
    </row>
    <row r="26" spans="1:5" ht="25.5" x14ac:dyDescent="0.2">
      <c r="A26" s="7" t="s">
        <v>40</v>
      </c>
      <c r="B26" s="8" t="s">
        <v>41</v>
      </c>
      <c r="C26" s="9">
        <v>5000</v>
      </c>
      <c r="D26" s="9">
        <v>1590</v>
      </c>
      <c r="E26" s="9">
        <v>0</v>
      </c>
    </row>
    <row r="27" spans="1:5" x14ac:dyDescent="0.2">
      <c r="A27" s="4" t="s">
        <v>42</v>
      </c>
      <c r="B27" s="5"/>
      <c r="C27" s="6">
        <v>9179260</v>
      </c>
      <c r="D27" s="6">
        <v>2497523.6399999997</v>
      </c>
      <c r="E27" s="6">
        <v>0</v>
      </c>
    </row>
    <row r="28" spans="1:5" x14ac:dyDescent="0.2">
      <c r="A28" s="4" t="s">
        <v>16</v>
      </c>
      <c r="B28" s="5" t="s">
        <v>17</v>
      </c>
      <c r="C28" s="6">
        <v>9179260</v>
      </c>
      <c r="D28" s="6">
        <v>2497523.6399999997</v>
      </c>
      <c r="E28" s="6">
        <v>0</v>
      </c>
    </row>
    <row r="29" spans="1:5" x14ac:dyDescent="0.2">
      <c r="A29" s="7" t="s">
        <v>18</v>
      </c>
      <c r="B29" s="8" t="s">
        <v>19</v>
      </c>
      <c r="C29" s="9">
        <v>5215000</v>
      </c>
      <c r="D29" s="9">
        <v>1530427.09</v>
      </c>
      <c r="E29" s="9">
        <v>0</v>
      </c>
    </row>
    <row r="30" spans="1:5" x14ac:dyDescent="0.2">
      <c r="A30" s="7" t="s">
        <v>20</v>
      </c>
      <c r="B30" s="8" t="s">
        <v>21</v>
      </c>
      <c r="C30" s="9">
        <v>1152960</v>
      </c>
      <c r="D30" s="9">
        <v>338379.28</v>
      </c>
      <c r="E30" s="9">
        <v>0</v>
      </c>
    </row>
    <row r="31" spans="1:5" x14ac:dyDescent="0.2">
      <c r="A31" s="7" t="s">
        <v>22</v>
      </c>
      <c r="B31" s="8" t="s">
        <v>23</v>
      </c>
      <c r="C31" s="9">
        <v>329000</v>
      </c>
      <c r="D31" s="9">
        <v>28031.16</v>
      </c>
      <c r="E31" s="9">
        <v>0</v>
      </c>
    </row>
    <row r="32" spans="1:5" x14ac:dyDescent="0.2">
      <c r="A32" s="7" t="s">
        <v>24</v>
      </c>
      <c r="B32" s="8" t="s">
        <v>25</v>
      </c>
      <c r="C32" s="9">
        <v>15000</v>
      </c>
      <c r="D32" s="9">
        <v>0</v>
      </c>
      <c r="E32" s="9">
        <v>0</v>
      </c>
    </row>
    <row r="33" spans="1:5" x14ac:dyDescent="0.2">
      <c r="A33" s="7" t="s">
        <v>26</v>
      </c>
      <c r="B33" s="8" t="s">
        <v>27</v>
      </c>
      <c r="C33" s="9">
        <v>930000</v>
      </c>
      <c r="D33" s="9">
        <v>270270.23</v>
      </c>
      <c r="E33" s="9">
        <v>0</v>
      </c>
    </row>
    <row r="34" spans="1:5" x14ac:dyDescent="0.2">
      <c r="A34" s="7" t="s">
        <v>28</v>
      </c>
      <c r="B34" s="8" t="s">
        <v>29</v>
      </c>
      <c r="C34" s="9">
        <v>315000</v>
      </c>
      <c r="D34" s="9">
        <v>22191.200000000001</v>
      </c>
      <c r="E34" s="9">
        <v>0</v>
      </c>
    </row>
    <row r="35" spans="1:5" x14ac:dyDescent="0.2">
      <c r="A35" s="7" t="s">
        <v>30</v>
      </c>
      <c r="B35" s="8" t="s">
        <v>31</v>
      </c>
      <c r="C35" s="9">
        <v>10000</v>
      </c>
      <c r="D35" s="9">
        <v>0</v>
      </c>
      <c r="E35" s="9">
        <v>0</v>
      </c>
    </row>
    <row r="36" spans="1:5" x14ac:dyDescent="0.2">
      <c r="A36" s="7" t="s">
        <v>32</v>
      </c>
      <c r="B36" s="8" t="s">
        <v>33</v>
      </c>
      <c r="C36" s="9">
        <v>88080</v>
      </c>
      <c r="D36" s="9">
        <v>16360.17</v>
      </c>
      <c r="E36" s="9">
        <v>0</v>
      </c>
    </row>
    <row r="37" spans="1:5" x14ac:dyDescent="0.2">
      <c r="A37" s="7" t="s">
        <v>34</v>
      </c>
      <c r="B37" s="8" t="s">
        <v>35</v>
      </c>
      <c r="C37" s="9">
        <v>264220</v>
      </c>
      <c r="D37" s="9">
        <v>51132.09</v>
      </c>
      <c r="E37" s="9">
        <v>0</v>
      </c>
    </row>
    <row r="38" spans="1:5" x14ac:dyDescent="0.2">
      <c r="A38" s="7" t="s">
        <v>36</v>
      </c>
      <c r="B38" s="8" t="s">
        <v>37</v>
      </c>
      <c r="C38" s="9">
        <v>825000</v>
      </c>
      <c r="D38" s="9">
        <v>234478.58</v>
      </c>
      <c r="E38" s="9">
        <v>0</v>
      </c>
    </row>
    <row r="39" spans="1:5" x14ac:dyDescent="0.2">
      <c r="A39" s="7" t="s">
        <v>38</v>
      </c>
      <c r="B39" s="8" t="s">
        <v>39</v>
      </c>
      <c r="C39" s="9">
        <v>25000</v>
      </c>
      <c r="D39" s="9">
        <v>1353.84</v>
      </c>
      <c r="E39" s="9">
        <v>0</v>
      </c>
    </row>
    <row r="40" spans="1:5" ht="25.5" x14ac:dyDescent="0.2">
      <c r="A40" s="7" t="s">
        <v>40</v>
      </c>
      <c r="B40" s="8" t="s">
        <v>41</v>
      </c>
      <c r="C40" s="9">
        <v>10000</v>
      </c>
      <c r="D40" s="9">
        <v>4900</v>
      </c>
      <c r="E40" s="9">
        <v>0</v>
      </c>
    </row>
    <row r="41" spans="1:5" x14ac:dyDescent="0.2">
      <c r="A41" s="4" t="s">
        <v>43</v>
      </c>
      <c r="B41" s="5"/>
      <c r="C41" s="6">
        <v>23416000</v>
      </c>
      <c r="D41" s="6">
        <v>3139052.84</v>
      </c>
      <c r="E41" s="6">
        <v>0</v>
      </c>
    </row>
    <row r="42" spans="1:5" ht="38.25" x14ac:dyDescent="0.2">
      <c r="A42" s="4" t="s">
        <v>13</v>
      </c>
      <c r="B42" s="5" t="s">
        <v>14</v>
      </c>
      <c r="C42" s="6">
        <v>116000</v>
      </c>
      <c r="D42" s="6">
        <v>0</v>
      </c>
      <c r="E42" s="6">
        <v>0</v>
      </c>
    </row>
    <row r="43" spans="1:5" ht="25.5" x14ac:dyDescent="0.2">
      <c r="A43" s="7" t="s">
        <v>10</v>
      </c>
      <c r="B43" s="8" t="s">
        <v>11</v>
      </c>
      <c r="C43" s="9">
        <v>116000</v>
      </c>
      <c r="D43" s="9">
        <v>0</v>
      </c>
      <c r="E43" s="9">
        <v>0</v>
      </c>
    </row>
    <row r="44" spans="1:5" x14ac:dyDescent="0.2">
      <c r="A44" s="4" t="s">
        <v>44</v>
      </c>
      <c r="B44" s="5" t="s">
        <v>45</v>
      </c>
      <c r="C44" s="6">
        <v>23300000</v>
      </c>
      <c r="D44" s="6">
        <v>3139052.84</v>
      </c>
      <c r="E44" s="6">
        <v>0</v>
      </c>
    </row>
    <row r="45" spans="1:5" ht="25.5" x14ac:dyDescent="0.2">
      <c r="A45" s="7" t="s">
        <v>10</v>
      </c>
      <c r="B45" s="8" t="s">
        <v>11</v>
      </c>
      <c r="C45" s="9">
        <v>23300000</v>
      </c>
      <c r="D45" s="9">
        <v>3139052.84</v>
      </c>
      <c r="E45" s="9">
        <v>0</v>
      </c>
    </row>
    <row r="46" spans="1:5" x14ac:dyDescent="0.2">
      <c r="A46" s="4" t="s">
        <v>46</v>
      </c>
      <c r="B46" s="5"/>
      <c r="C46" s="6">
        <v>6054100</v>
      </c>
      <c r="D46" s="6">
        <v>1630849.94</v>
      </c>
      <c r="E46" s="6">
        <v>0</v>
      </c>
    </row>
    <row r="47" spans="1:5" x14ac:dyDescent="0.2">
      <c r="A47" s="4" t="s">
        <v>16</v>
      </c>
      <c r="B47" s="5" t="s">
        <v>17</v>
      </c>
      <c r="C47" s="6">
        <v>6054100</v>
      </c>
      <c r="D47" s="6">
        <v>1630849.94</v>
      </c>
      <c r="E47" s="6">
        <v>0</v>
      </c>
    </row>
    <row r="48" spans="1:5" x14ac:dyDescent="0.2">
      <c r="A48" s="7" t="s">
        <v>18</v>
      </c>
      <c r="B48" s="8" t="s">
        <v>19</v>
      </c>
      <c r="C48" s="9">
        <v>3605000</v>
      </c>
      <c r="D48" s="9">
        <v>954816.62</v>
      </c>
      <c r="E48" s="9">
        <v>0</v>
      </c>
    </row>
    <row r="49" spans="1:5" x14ac:dyDescent="0.2">
      <c r="A49" s="7" t="s">
        <v>20</v>
      </c>
      <c r="B49" s="8" t="s">
        <v>21</v>
      </c>
      <c r="C49" s="9">
        <v>984700</v>
      </c>
      <c r="D49" s="9">
        <v>215678.45</v>
      </c>
      <c r="E49" s="9">
        <v>0</v>
      </c>
    </row>
    <row r="50" spans="1:5" x14ac:dyDescent="0.2">
      <c r="A50" s="7" t="s">
        <v>22</v>
      </c>
      <c r="B50" s="8" t="s">
        <v>23</v>
      </c>
      <c r="C50" s="9">
        <v>189300</v>
      </c>
      <c r="D50" s="9">
        <v>79912.03</v>
      </c>
      <c r="E50" s="9">
        <v>0</v>
      </c>
    </row>
    <row r="51" spans="1:5" x14ac:dyDescent="0.2">
      <c r="A51" s="7" t="s">
        <v>24</v>
      </c>
      <c r="B51" s="8" t="s">
        <v>25</v>
      </c>
      <c r="C51" s="9">
        <v>7000</v>
      </c>
      <c r="D51" s="9">
        <v>1398</v>
      </c>
      <c r="E51" s="9">
        <v>0</v>
      </c>
    </row>
    <row r="52" spans="1:5" x14ac:dyDescent="0.2">
      <c r="A52" s="7" t="s">
        <v>26</v>
      </c>
      <c r="B52" s="8" t="s">
        <v>27</v>
      </c>
      <c r="C52" s="9">
        <v>700000</v>
      </c>
      <c r="D52" s="9">
        <v>209703.97</v>
      </c>
      <c r="E52" s="9">
        <v>0</v>
      </c>
    </row>
    <row r="53" spans="1:5" x14ac:dyDescent="0.2">
      <c r="A53" s="7" t="s">
        <v>28</v>
      </c>
      <c r="B53" s="8" t="s">
        <v>29</v>
      </c>
      <c r="C53" s="9">
        <v>245900</v>
      </c>
      <c r="D53" s="9">
        <v>81396.41</v>
      </c>
      <c r="E53" s="9">
        <v>0</v>
      </c>
    </row>
    <row r="54" spans="1:5" x14ac:dyDescent="0.2">
      <c r="A54" s="7" t="s">
        <v>30</v>
      </c>
      <c r="B54" s="8" t="s">
        <v>31</v>
      </c>
      <c r="C54" s="9">
        <v>5000</v>
      </c>
      <c r="D54" s="9">
        <v>644</v>
      </c>
      <c r="E54" s="9">
        <v>0</v>
      </c>
    </row>
    <row r="55" spans="1:5" x14ac:dyDescent="0.2">
      <c r="A55" s="7" t="s">
        <v>32</v>
      </c>
      <c r="B55" s="8" t="s">
        <v>33</v>
      </c>
      <c r="C55" s="9">
        <v>29200</v>
      </c>
      <c r="D55" s="9">
        <v>0</v>
      </c>
      <c r="E55" s="9">
        <v>0</v>
      </c>
    </row>
    <row r="56" spans="1:5" x14ac:dyDescent="0.2">
      <c r="A56" s="7" t="s">
        <v>34</v>
      </c>
      <c r="B56" s="8" t="s">
        <v>35</v>
      </c>
      <c r="C56" s="9">
        <v>59000</v>
      </c>
      <c r="D56" s="9">
        <v>12864.42</v>
      </c>
      <c r="E56" s="9">
        <v>0</v>
      </c>
    </row>
    <row r="57" spans="1:5" x14ac:dyDescent="0.2">
      <c r="A57" s="7" t="s">
        <v>36</v>
      </c>
      <c r="B57" s="8" t="s">
        <v>37</v>
      </c>
      <c r="C57" s="9">
        <v>199900</v>
      </c>
      <c r="D57" s="9">
        <v>70825.8</v>
      </c>
      <c r="E57" s="9">
        <v>0</v>
      </c>
    </row>
    <row r="58" spans="1:5" x14ac:dyDescent="0.2">
      <c r="A58" s="7" t="s">
        <v>38</v>
      </c>
      <c r="B58" s="8" t="s">
        <v>39</v>
      </c>
      <c r="C58" s="9">
        <v>24100</v>
      </c>
      <c r="D58" s="9">
        <v>3610.24</v>
      </c>
      <c r="E58" s="9">
        <v>0</v>
      </c>
    </row>
    <row r="59" spans="1:5" ht="25.5" x14ac:dyDescent="0.2">
      <c r="A59" s="7" t="s">
        <v>40</v>
      </c>
      <c r="B59" s="8" t="s">
        <v>41</v>
      </c>
      <c r="C59" s="9">
        <v>5000</v>
      </c>
      <c r="D59" s="9">
        <v>0</v>
      </c>
      <c r="E59" s="9">
        <v>0</v>
      </c>
    </row>
    <row r="60" spans="1:5" x14ac:dyDescent="0.2">
      <c r="A60" s="4" t="s">
        <v>47</v>
      </c>
      <c r="B60" s="5"/>
      <c r="C60" s="6">
        <v>80000</v>
      </c>
      <c r="D60" s="6">
        <v>62759</v>
      </c>
      <c r="E60" s="6">
        <v>0</v>
      </c>
    </row>
    <row r="61" spans="1:5" ht="38.25" x14ac:dyDescent="0.2">
      <c r="A61" s="4" t="s">
        <v>13</v>
      </c>
      <c r="B61" s="5" t="s">
        <v>14</v>
      </c>
      <c r="C61" s="6">
        <v>80000</v>
      </c>
      <c r="D61" s="6">
        <v>62759</v>
      </c>
      <c r="E61" s="6">
        <v>0</v>
      </c>
    </row>
    <row r="62" spans="1:5" ht="25.5" x14ac:dyDescent="0.2">
      <c r="A62" s="7" t="s">
        <v>10</v>
      </c>
      <c r="B62" s="8" t="s">
        <v>11</v>
      </c>
      <c r="C62" s="9">
        <v>80000</v>
      </c>
      <c r="D62" s="9">
        <v>62759</v>
      </c>
      <c r="E62" s="9">
        <v>0</v>
      </c>
    </row>
    <row r="63" spans="1:5" x14ac:dyDescent="0.2">
      <c r="A63" s="4" t="s">
        <v>48</v>
      </c>
      <c r="B63" s="5"/>
      <c r="C63" s="6">
        <v>4234266</v>
      </c>
      <c r="D63" s="6">
        <v>1076959.05</v>
      </c>
      <c r="E63" s="6">
        <v>0</v>
      </c>
    </row>
    <row r="64" spans="1:5" x14ac:dyDescent="0.2">
      <c r="A64" s="4" t="s">
        <v>16</v>
      </c>
      <c r="B64" s="5" t="s">
        <v>17</v>
      </c>
      <c r="C64" s="6">
        <v>4234266</v>
      </c>
      <c r="D64" s="6">
        <v>1076959.05</v>
      </c>
      <c r="E64" s="6">
        <v>0</v>
      </c>
    </row>
    <row r="65" spans="1:5" x14ac:dyDescent="0.2">
      <c r="A65" s="7" t="s">
        <v>18</v>
      </c>
      <c r="B65" s="8" t="s">
        <v>19</v>
      </c>
      <c r="C65" s="9">
        <v>2244200</v>
      </c>
      <c r="D65" s="9">
        <v>653393.06000000006</v>
      </c>
      <c r="E65" s="9">
        <v>0</v>
      </c>
    </row>
    <row r="66" spans="1:5" x14ac:dyDescent="0.2">
      <c r="A66" s="7" t="s">
        <v>20</v>
      </c>
      <c r="B66" s="8" t="s">
        <v>21</v>
      </c>
      <c r="C66" s="9">
        <v>493720</v>
      </c>
      <c r="D66" s="9">
        <v>148311.82</v>
      </c>
      <c r="E66" s="9">
        <v>0</v>
      </c>
    </row>
    <row r="67" spans="1:5" x14ac:dyDescent="0.2">
      <c r="A67" s="7" t="s">
        <v>22</v>
      </c>
      <c r="B67" s="8" t="s">
        <v>23</v>
      </c>
      <c r="C67" s="9">
        <v>95200</v>
      </c>
      <c r="D67" s="9">
        <v>11418</v>
      </c>
      <c r="E67" s="9">
        <v>0</v>
      </c>
    </row>
    <row r="68" spans="1:5" x14ac:dyDescent="0.2">
      <c r="A68" s="7" t="s">
        <v>24</v>
      </c>
      <c r="B68" s="8" t="s">
        <v>25</v>
      </c>
      <c r="C68" s="9">
        <v>6000</v>
      </c>
      <c r="D68" s="9">
        <v>0</v>
      </c>
      <c r="E68" s="9">
        <v>0</v>
      </c>
    </row>
    <row r="69" spans="1:5" x14ac:dyDescent="0.2">
      <c r="A69" s="7" t="s">
        <v>26</v>
      </c>
      <c r="B69" s="8" t="s">
        <v>27</v>
      </c>
      <c r="C69" s="9">
        <v>434500</v>
      </c>
      <c r="D69" s="9">
        <v>100748.88</v>
      </c>
      <c r="E69" s="9">
        <v>0</v>
      </c>
    </row>
    <row r="70" spans="1:5" x14ac:dyDescent="0.2">
      <c r="A70" s="7" t="s">
        <v>28</v>
      </c>
      <c r="B70" s="8" t="s">
        <v>29</v>
      </c>
      <c r="C70" s="9">
        <v>429186</v>
      </c>
      <c r="D70" s="9">
        <v>22873.94</v>
      </c>
      <c r="E70" s="9">
        <v>0</v>
      </c>
    </row>
    <row r="71" spans="1:5" x14ac:dyDescent="0.2">
      <c r="A71" s="7" t="s">
        <v>30</v>
      </c>
      <c r="B71" s="8" t="s">
        <v>31</v>
      </c>
      <c r="C71" s="9">
        <v>7000</v>
      </c>
      <c r="D71" s="9">
        <v>0</v>
      </c>
      <c r="E71" s="9">
        <v>0</v>
      </c>
    </row>
    <row r="72" spans="1:5" x14ac:dyDescent="0.2">
      <c r="A72" s="7" t="s">
        <v>32</v>
      </c>
      <c r="B72" s="8" t="s">
        <v>33</v>
      </c>
      <c r="C72" s="9">
        <v>45960</v>
      </c>
      <c r="D72" s="9">
        <v>3815.29</v>
      </c>
      <c r="E72" s="9">
        <v>0</v>
      </c>
    </row>
    <row r="73" spans="1:5" x14ac:dyDescent="0.2">
      <c r="A73" s="7" t="s">
        <v>34</v>
      </c>
      <c r="B73" s="8" t="s">
        <v>35</v>
      </c>
      <c r="C73" s="9">
        <v>66000</v>
      </c>
      <c r="D73" s="9">
        <v>2230.98</v>
      </c>
      <c r="E73" s="9">
        <v>0</v>
      </c>
    </row>
    <row r="74" spans="1:5" x14ac:dyDescent="0.2">
      <c r="A74" s="7" t="s">
        <v>36</v>
      </c>
      <c r="B74" s="8" t="s">
        <v>37</v>
      </c>
      <c r="C74" s="9">
        <v>406300</v>
      </c>
      <c r="D74" s="9">
        <v>133941.44</v>
      </c>
      <c r="E74" s="9">
        <v>0</v>
      </c>
    </row>
    <row r="75" spans="1:5" x14ac:dyDescent="0.2">
      <c r="A75" s="7" t="s">
        <v>38</v>
      </c>
      <c r="B75" s="8" t="s">
        <v>39</v>
      </c>
      <c r="C75" s="9">
        <v>1200</v>
      </c>
      <c r="D75" s="9">
        <v>225.64</v>
      </c>
      <c r="E75" s="9">
        <v>0</v>
      </c>
    </row>
    <row r="76" spans="1:5" ht="25.5" x14ac:dyDescent="0.2">
      <c r="A76" s="7" t="s">
        <v>40</v>
      </c>
      <c r="B76" s="8" t="s">
        <v>41</v>
      </c>
      <c r="C76" s="9">
        <v>5000</v>
      </c>
      <c r="D76" s="9">
        <v>0</v>
      </c>
      <c r="E76" s="9">
        <v>0</v>
      </c>
    </row>
    <row r="77" spans="1:5" x14ac:dyDescent="0.2">
      <c r="A77" s="4" t="s">
        <v>49</v>
      </c>
      <c r="B77" s="5"/>
      <c r="C77" s="6">
        <v>1300000</v>
      </c>
      <c r="D77" s="6">
        <v>303019.69</v>
      </c>
      <c r="E77" s="6">
        <v>0</v>
      </c>
    </row>
    <row r="78" spans="1:5" x14ac:dyDescent="0.2">
      <c r="A78" s="4" t="s">
        <v>50</v>
      </c>
      <c r="B78" s="5" t="s">
        <v>51</v>
      </c>
      <c r="C78" s="6">
        <v>1300000</v>
      </c>
      <c r="D78" s="6">
        <v>303019.69</v>
      </c>
      <c r="E78" s="6">
        <v>0</v>
      </c>
    </row>
    <row r="79" spans="1:5" ht="25.5" x14ac:dyDescent="0.2">
      <c r="A79" s="7" t="s">
        <v>10</v>
      </c>
      <c r="B79" s="8" t="s">
        <v>11</v>
      </c>
      <c r="C79" s="9">
        <v>1300000</v>
      </c>
      <c r="D79" s="9">
        <v>303019.69</v>
      </c>
      <c r="E79" s="9">
        <v>0</v>
      </c>
    </row>
    <row r="80" spans="1:5" x14ac:dyDescent="0.2">
      <c r="A80" s="4" t="s">
        <v>52</v>
      </c>
      <c r="B80" s="5"/>
      <c r="C80" s="6">
        <v>6975700</v>
      </c>
      <c r="D80" s="6">
        <v>2099812.75</v>
      </c>
      <c r="E80" s="6">
        <v>0</v>
      </c>
    </row>
    <row r="81" spans="1:5" x14ac:dyDescent="0.2">
      <c r="A81" s="4" t="s">
        <v>16</v>
      </c>
      <c r="B81" s="5" t="s">
        <v>17</v>
      </c>
      <c r="C81" s="6">
        <v>6975700</v>
      </c>
      <c r="D81" s="6">
        <v>2099812.75</v>
      </c>
      <c r="E81" s="6">
        <v>0</v>
      </c>
    </row>
    <row r="82" spans="1:5" x14ac:dyDescent="0.2">
      <c r="A82" s="7" t="s">
        <v>18</v>
      </c>
      <c r="B82" s="8" t="s">
        <v>19</v>
      </c>
      <c r="C82" s="9">
        <v>4250000</v>
      </c>
      <c r="D82" s="9">
        <v>1294928.49</v>
      </c>
      <c r="E82" s="9">
        <v>0</v>
      </c>
    </row>
    <row r="83" spans="1:5" x14ac:dyDescent="0.2">
      <c r="A83" s="7" t="s">
        <v>20</v>
      </c>
      <c r="B83" s="8" t="s">
        <v>21</v>
      </c>
      <c r="C83" s="9">
        <v>935000</v>
      </c>
      <c r="D83" s="9">
        <v>281324.79999999999</v>
      </c>
      <c r="E83" s="9">
        <v>0</v>
      </c>
    </row>
    <row r="84" spans="1:5" x14ac:dyDescent="0.2">
      <c r="A84" s="7" t="s">
        <v>22</v>
      </c>
      <c r="B84" s="8" t="s">
        <v>23</v>
      </c>
      <c r="C84" s="9">
        <v>146700</v>
      </c>
      <c r="D84" s="9">
        <v>32338</v>
      </c>
      <c r="E84" s="9">
        <v>0</v>
      </c>
    </row>
    <row r="85" spans="1:5" x14ac:dyDescent="0.2">
      <c r="A85" s="7" t="s">
        <v>24</v>
      </c>
      <c r="B85" s="8" t="s">
        <v>25</v>
      </c>
      <c r="C85" s="9">
        <v>6000</v>
      </c>
      <c r="D85" s="9">
        <v>6000</v>
      </c>
      <c r="E85" s="9">
        <v>0</v>
      </c>
    </row>
    <row r="86" spans="1:5" x14ac:dyDescent="0.2">
      <c r="A86" s="7" t="s">
        <v>26</v>
      </c>
      <c r="B86" s="8" t="s">
        <v>27</v>
      </c>
      <c r="C86" s="9">
        <v>560000</v>
      </c>
      <c r="D86" s="9">
        <v>156561.26999999999</v>
      </c>
      <c r="E86" s="9">
        <v>0</v>
      </c>
    </row>
    <row r="87" spans="1:5" x14ac:dyDescent="0.2">
      <c r="A87" s="7" t="s">
        <v>28</v>
      </c>
      <c r="B87" s="8" t="s">
        <v>29</v>
      </c>
      <c r="C87" s="9">
        <v>150100</v>
      </c>
      <c r="D87" s="9">
        <v>48165.06</v>
      </c>
      <c r="E87" s="9">
        <v>0</v>
      </c>
    </row>
    <row r="88" spans="1:5" x14ac:dyDescent="0.2">
      <c r="A88" s="7" t="s">
        <v>30</v>
      </c>
      <c r="B88" s="8" t="s">
        <v>31</v>
      </c>
      <c r="C88" s="9">
        <v>6000</v>
      </c>
      <c r="D88" s="9">
        <v>3720</v>
      </c>
      <c r="E88" s="9">
        <v>0</v>
      </c>
    </row>
    <row r="89" spans="1:5" x14ac:dyDescent="0.2">
      <c r="A89" s="7" t="s">
        <v>32</v>
      </c>
      <c r="B89" s="8" t="s">
        <v>33</v>
      </c>
      <c r="C89" s="9">
        <v>72000</v>
      </c>
      <c r="D89" s="9">
        <v>16744.37</v>
      </c>
      <c r="E89" s="9">
        <v>0</v>
      </c>
    </row>
    <row r="90" spans="1:5" x14ac:dyDescent="0.2">
      <c r="A90" s="7" t="s">
        <v>34</v>
      </c>
      <c r="B90" s="8" t="s">
        <v>35</v>
      </c>
      <c r="C90" s="9">
        <v>130000</v>
      </c>
      <c r="D90" s="9">
        <v>35900.47</v>
      </c>
      <c r="E90" s="9">
        <v>0</v>
      </c>
    </row>
    <row r="91" spans="1:5" x14ac:dyDescent="0.2">
      <c r="A91" s="7" t="s">
        <v>36</v>
      </c>
      <c r="B91" s="8" t="s">
        <v>37</v>
      </c>
      <c r="C91" s="9">
        <v>700000</v>
      </c>
      <c r="D91" s="9">
        <v>216071.27</v>
      </c>
      <c r="E91" s="9">
        <v>0</v>
      </c>
    </row>
    <row r="92" spans="1:5" x14ac:dyDescent="0.2">
      <c r="A92" s="7" t="s">
        <v>38</v>
      </c>
      <c r="B92" s="8" t="s">
        <v>39</v>
      </c>
      <c r="C92" s="9">
        <v>15000</v>
      </c>
      <c r="D92" s="9">
        <v>3159.02</v>
      </c>
      <c r="E92" s="9">
        <v>0</v>
      </c>
    </row>
    <row r="93" spans="1:5" ht="25.5" x14ac:dyDescent="0.2">
      <c r="A93" s="7" t="s">
        <v>40</v>
      </c>
      <c r="B93" s="8" t="s">
        <v>41</v>
      </c>
      <c r="C93" s="9">
        <v>4900</v>
      </c>
      <c r="D93" s="9">
        <v>4900</v>
      </c>
      <c r="E93" s="9">
        <v>0</v>
      </c>
    </row>
    <row r="94" spans="1:5" x14ac:dyDescent="0.2">
      <c r="A94" s="4" t="s">
        <v>53</v>
      </c>
      <c r="B94" s="5"/>
      <c r="C94" s="6">
        <v>8296760</v>
      </c>
      <c r="D94" s="6">
        <v>2324558.1800000002</v>
      </c>
      <c r="E94" s="6">
        <v>0</v>
      </c>
    </row>
    <row r="95" spans="1:5" x14ac:dyDescent="0.2">
      <c r="A95" s="4" t="s">
        <v>16</v>
      </c>
      <c r="B95" s="5" t="s">
        <v>17</v>
      </c>
      <c r="C95" s="6">
        <v>8296760</v>
      </c>
      <c r="D95" s="6">
        <v>2324558.1800000002</v>
      </c>
      <c r="E95" s="6">
        <v>0</v>
      </c>
    </row>
    <row r="96" spans="1:5" x14ac:dyDescent="0.2">
      <c r="A96" s="7" t="s">
        <v>18</v>
      </c>
      <c r="B96" s="8" t="s">
        <v>19</v>
      </c>
      <c r="C96" s="9">
        <v>4800000</v>
      </c>
      <c r="D96" s="9">
        <v>1352268.71</v>
      </c>
      <c r="E96" s="9">
        <v>0</v>
      </c>
    </row>
    <row r="97" spans="1:5" x14ac:dyDescent="0.2">
      <c r="A97" s="7" t="s">
        <v>20</v>
      </c>
      <c r="B97" s="8" t="s">
        <v>21</v>
      </c>
      <c r="C97" s="9">
        <v>1058000</v>
      </c>
      <c r="D97" s="9">
        <v>302517.02</v>
      </c>
      <c r="E97" s="9">
        <v>0</v>
      </c>
    </row>
    <row r="98" spans="1:5" x14ac:dyDescent="0.2">
      <c r="A98" s="7" t="s">
        <v>22</v>
      </c>
      <c r="B98" s="8" t="s">
        <v>23</v>
      </c>
      <c r="C98" s="9">
        <v>167300</v>
      </c>
      <c r="D98" s="9">
        <v>0</v>
      </c>
      <c r="E98" s="9">
        <v>0</v>
      </c>
    </row>
    <row r="99" spans="1:5" x14ac:dyDescent="0.2">
      <c r="A99" s="7" t="s">
        <v>24</v>
      </c>
      <c r="B99" s="8" t="s">
        <v>25</v>
      </c>
      <c r="C99" s="9">
        <v>8000</v>
      </c>
      <c r="D99" s="9">
        <v>0</v>
      </c>
      <c r="E99" s="9">
        <v>0</v>
      </c>
    </row>
    <row r="100" spans="1:5" x14ac:dyDescent="0.2">
      <c r="A100" s="7" t="s">
        <v>26</v>
      </c>
      <c r="B100" s="8" t="s">
        <v>27</v>
      </c>
      <c r="C100" s="9">
        <v>660000</v>
      </c>
      <c r="D100" s="9">
        <v>218641.63</v>
      </c>
      <c r="E100" s="9">
        <v>0</v>
      </c>
    </row>
    <row r="101" spans="1:5" x14ac:dyDescent="0.2">
      <c r="A101" s="7" t="s">
        <v>28</v>
      </c>
      <c r="B101" s="8" t="s">
        <v>29</v>
      </c>
      <c r="C101" s="9">
        <v>190000</v>
      </c>
      <c r="D101" s="9">
        <v>68648.41</v>
      </c>
      <c r="E101" s="9">
        <v>0</v>
      </c>
    </row>
    <row r="102" spans="1:5" x14ac:dyDescent="0.2">
      <c r="A102" s="7" t="s">
        <v>30</v>
      </c>
      <c r="B102" s="8" t="s">
        <v>31</v>
      </c>
      <c r="C102" s="9">
        <v>7000</v>
      </c>
      <c r="D102" s="9">
        <v>752</v>
      </c>
      <c r="E102" s="9">
        <v>0</v>
      </c>
    </row>
    <row r="103" spans="1:5" x14ac:dyDescent="0.2">
      <c r="A103" s="7" t="s">
        <v>32</v>
      </c>
      <c r="B103" s="8" t="s">
        <v>33</v>
      </c>
      <c r="C103" s="9">
        <v>80010</v>
      </c>
      <c r="D103" s="9">
        <v>16136.06</v>
      </c>
      <c r="E103" s="9">
        <v>0</v>
      </c>
    </row>
    <row r="104" spans="1:5" x14ac:dyDescent="0.2">
      <c r="A104" s="7" t="s">
        <v>34</v>
      </c>
      <c r="B104" s="8" t="s">
        <v>35</v>
      </c>
      <c r="C104" s="9">
        <v>219900</v>
      </c>
      <c r="D104" s="9">
        <v>53980.28</v>
      </c>
      <c r="E104" s="9">
        <v>0</v>
      </c>
    </row>
    <row r="105" spans="1:5" x14ac:dyDescent="0.2">
      <c r="A105" s="7" t="s">
        <v>36</v>
      </c>
      <c r="B105" s="8" t="s">
        <v>37</v>
      </c>
      <c r="C105" s="9">
        <v>1081550</v>
      </c>
      <c r="D105" s="9">
        <v>309808.95</v>
      </c>
      <c r="E105" s="9">
        <v>0</v>
      </c>
    </row>
    <row r="106" spans="1:5" x14ac:dyDescent="0.2">
      <c r="A106" s="7" t="s">
        <v>38</v>
      </c>
      <c r="B106" s="8" t="s">
        <v>39</v>
      </c>
      <c r="C106" s="9">
        <v>25000</v>
      </c>
      <c r="D106" s="9">
        <v>1805.12</v>
      </c>
      <c r="E106" s="9">
        <v>0</v>
      </c>
    </row>
    <row r="107" spans="1:5" x14ac:dyDescent="0.2">
      <c r="A107" s="4" t="s">
        <v>54</v>
      </c>
      <c r="B107" s="5"/>
      <c r="C107" s="6">
        <v>32326500</v>
      </c>
      <c r="D107" s="6">
        <v>7012873.839999998</v>
      </c>
      <c r="E107" s="6">
        <v>0</v>
      </c>
    </row>
    <row r="108" spans="1:5" ht="51" x14ac:dyDescent="0.2">
      <c r="A108" s="4" t="s">
        <v>55</v>
      </c>
      <c r="B108" s="5" t="s">
        <v>56</v>
      </c>
      <c r="C108" s="6">
        <v>19585500</v>
      </c>
      <c r="D108" s="6">
        <v>4623756.9799999986</v>
      </c>
      <c r="E108" s="6">
        <v>0</v>
      </c>
    </row>
    <row r="109" spans="1:5" x14ac:dyDescent="0.2">
      <c r="A109" s="7" t="s">
        <v>18</v>
      </c>
      <c r="B109" s="8" t="s">
        <v>19</v>
      </c>
      <c r="C109" s="9">
        <v>13210400</v>
      </c>
      <c r="D109" s="9">
        <v>3374148.16</v>
      </c>
      <c r="E109" s="9">
        <v>0</v>
      </c>
    </row>
    <row r="110" spans="1:5" x14ac:dyDescent="0.2">
      <c r="A110" s="7" t="s">
        <v>20</v>
      </c>
      <c r="B110" s="8" t="s">
        <v>21</v>
      </c>
      <c r="C110" s="9">
        <v>2906300</v>
      </c>
      <c r="D110" s="9">
        <v>745524.71</v>
      </c>
      <c r="E110" s="9">
        <v>0</v>
      </c>
    </row>
    <row r="111" spans="1:5" x14ac:dyDescent="0.2">
      <c r="A111" s="7" t="s">
        <v>22</v>
      </c>
      <c r="B111" s="8" t="s">
        <v>23</v>
      </c>
      <c r="C111" s="9">
        <v>825000</v>
      </c>
      <c r="D111" s="9">
        <v>207864.32000000001</v>
      </c>
      <c r="E111" s="9">
        <v>0</v>
      </c>
    </row>
    <row r="112" spans="1:5" x14ac:dyDescent="0.2">
      <c r="A112" s="7" t="s">
        <v>28</v>
      </c>
      <c r="B112" s="8" t="s">
        <v>29</v>
      </c>
      <c r="C112" s="9">
        <v>1484000</v>
      </c>
      <c r="D112" s="9">
        <v>67047.59</v>
      </c>
      <c r="E112" s="9">
        <v>0</v>
      </c>
    </row>
    <row r="113" spans="1:5" x14ac:dyDescent="0.2">
      <c r="A113" s="7" t="s">
        <v>30</v>
      </c>
      <c r="B113" s="8" t="s">
        <v>31</v>
      </c>
      <c r="C113" s="9">
        <v>50000</v>
      </c>
      <c r="D113" s="9">
        <v>0</v>
      </c>
      <c r="E113" s="9">
        <v>0</v>
      </c>
    </row>
    <row r="114" spans="1:5" x14ac:dyDescent="0.2">
      <c r="A114" s="7" t="s">
        <v>32</v>
      </c>
      <c r="B114" s="8" t="s">
        <v>33</v>
      </c>
      <c r="C114" s="9">
        <v>20000</v>
      </c>
      <c r="D114" s="9">
        <v>1078.06</v>
      </c>
      <c r="E114" s="9">
        <v>0</v>
      </c>
    </row>
    <row r="115" spans="1:5" x14ac:dyDescent="0.2">
      <c r="A115" s="7" t="s">
        <v>34</v>
      </c>
      <c r="B115" s="8" t="s">
        <v>35</v>
      </c>
      <c r="C115" s="9">
        <v>250000</v>
      </c>
      <c r="D115" s="9">
        <v>58081.77</v>
      </c>
      <c r="E115" s="9">
        <v>0</v>
      </c>
    </row>
    <row r="116" spans="1:5" x14ac:dyDescent="0.2">
      <c r="A116" s="7" t="s">
        <v>36</v>
      </c>
      <c r="B116" s="8" t="s">
        <v>37</v>
      </c>
      <c r="C116" s="9">
        <v>510000</v>
      </c>
      <c r="D116" s="9">
        <v>79250.77</v>
      </c>
      <c r="E116" s="9">
        <v>0</v>
      </c>
    </row>
    <row r="117" spans="1:5" x14ac:dyDescent="0.2">
      <c r="A117" s="7" t="s">
        <v>38</v>
      </c>
      <c r="B117" s="8" t="s">
        <v>39</v>
      </c>
      <c r="C117" s="9">
        <v>150000</v>
      </c>
      <c r="D117" s="9">
        <v>62880</v>
      </c>
      <c r="E117" s="9">
        <v>0</v>
      </c>
    </row>
    <row r="118" spans="1:5" ht="25.5" x14ac:dyDescent="0.2">
      <c r="A118" s="7" t="s">
        <v>40</v>
      </c>
      <c r="B118" s="8" t="s">
        <v>41</v>
      </c>
      <c r="C118" s="9">
        <v>29800</v>
      </c>
      <c r="D118" s="9">
        <v>0</v>
      </c>
      <c r="E118" s="9">
        <v>0</v>
      </c>
    </row>
    <row r="119" spans="1:5" x14ac:dyDescent="0.2">
      <c r="A119" s="7" t="s">
        <v>57</v>
      </c>
      <c r="B119" s="8" t="s">
        <v>58</v>
      </c>
      <c r="C119" s="9">
        <v>10000</v>
      </c>
      <c r="D119" s="9">
        <v>0</v>
      </c>
      <c r="E119" s="9">
        <v>0</v>
      </c>
    </row>
    <row r="120" spans="1:5" x14ac:dyDescent="0.2">
      <c r="A120" s="7" t="s">
        <v>59</v>
      </c>
      <c r="B120" s="8" t="s">
        <v>60</v>
      </c>
      <c r="C120" s="9">
        <v>140000</v>
      </c>
      <c r="D120" s="9">
        <v>27881.599999999999</v>
      </c>
      <c r="E120" s="9">
        <v>0</v>
      </c>
    </row>
    <row r="121" spans="1:5" x14ac:dyDescent="0.2">
      <c r="A121" s="4" t="s">
        <v>50</v>
      </c>
      <c r="B121" s="5" t="s">
        <v>51</v>
      </c>
      <c r="C121" s="6">
        <v>1791000</v>
      </c>
      <c r="D121" s="6">
        <v>64305.72</v>
      </c>
      <c r="E121" s="6">
        <v>0</v>
      </c>
    </row>
    <row r="122" spans="1:5" x14ac:dyDescent="0.2">
      <c r="A122" s="7" t="s">
        <v>22</v>
      </c>
      <c r="B122" s="8" t="s">
        <v>23</v>
      </c>
      <c r="C122" s="9">
        <v>500000</v>
      </c>
      <c r="D122" s="9">
        <v>34351.919999999998</v>
      </c>
      <c r="E122" s="9">
        <v>0</v>
      </c>
    </row>
    <row r="123" spans="1:5" x14ac:dyDescent="0.2">
      <c r="A123" s="7" t="s">
        <v>28</v>
      </c>
      <c r="B123" s="8" t="s">
        <v>29</v>
      </c>
      <c r="C123" s="9">
        <v>421000</v>
      </c>
      <c r="D123" s="9">
        <v>29953.8</v>
      </c>
      <c r="E123" s="9">
        <v>0</v>
      </c>
    </row>
    <row r="124" spans="1:5" ht="25.5" x14ac:dyDescent="0.2">
      <c r="A124" s="7" t="s">
        <v>40</v>
      </c>
      <c r="B124" s="8" t="s">
        <v>41</v>
      </c>
      <c r="C124" s="9">
        <v>870000</v>
      </c>
      <c r="D124" s="9">
        <v>0</v>
      </c>
      <c r="E124" s="9">
        <v>0</v>
      </c>
    </row>
    <row r="125" spans="1:5" ht="25.5" x14ac:dyDescent="0.2">
      <c r="A125" s="4" t="s">
        <v>61</v>
      </c>
      <c r="B125" s="5" t="s">
        <v>62</v>
      </c>
      <c r="C125" s="6">
        <v>300000</v>
      </c>
      <c r="D125" s="6">
        <v>0</v>
      </c>
      <c r="E125" s="6">
        <v>0</v>
      </c>
    </row>
    <row r="126" spans="1:5" ht="25.5" x14ac:dyDescent="0.2">
      <c r="A126" s="7" t="s">
        <v>10</v>
      </c>
      <c r="B126" s="8" t="s">
        <v>11</v>
      </c>
      <c r="C126" s="9">
        <v>300000</v>
      </c>
      <c r="D126" s="9">
        <v>0</v>
      </c>
      <c r="E126" s="9">
        <v>0</v>
      </c>
    </row>
    <row r="127" spans="1:5" x14ac:dyDescent="0.2">
      <c r="A127" s="4" t="s">
        <v>63</v>
      </c>
      <c r="B127" s="5" t="s">
        <v>64</v>
      </c>
      <c r="C127" s="6">
        <v>236000</v>
      </c>
      <c r="D127" s="6">
        <v>0</v>
      </c>
      <c r="E127" s="6">
        <v>0</v>
      </c>
    </row>
    <row r="128" spans="1:5" x14ac:dyDescent="0.2">
      <c r="A128" s="7" t="s">
        <v>22</v>
      </c>
      <c r="B128" s="8" t="s">
        <v>23</v>
      </c>
      <c r="C128" s="9">
        <v>140000</v>
      </c>
      <c r="D128" s="9">
        <v>0</v>
      </c>
      <c r="E128" s="9">
        <v>0</v>
      </c>
    </row>
    <row r="129" spans="1:5" ht="25.5" x14ac:dyDescent="0.2">
      <c r="A129" s="7" t="s">
        <v>40</v>
      </c>
      <c r="B129" s="8" t="s">
        <v>41</v>
      </c>
      <c r="C129" s="9">
        <v>96000</v>
      </c>
      <c r="D129" s="9">
        <v>0</v>
      </c>
      <c r="E129" s="9">
        <v>0</v>
      </c>
    </row>
    <row r="130" spans="1:5" ht="51" x14ac:dyDescent="0.2">
      <c r="A130" s="4" t="s">
        <v>65</v>
      </c>
      <c r="B130" s="5" t="s">
        <v>66</v>
      </c>
      <c r="C130" s="6">
        <v>280000</v>
      </c>
      <c r="D130" s="6">
        <v>0</v>
      </c>
      <c r="E130" s="6">
        <v>0</v>
      </c>
    </row>
    <row r="131" spans="1:5" ht="25.5" x14ac:dyDescent="0.2">
      <c r="A131" s="7" t="s">
        <v>40</v>
      </c>
      <c r="B131" s="8" t="s">
        <v>41</v>
      </c>
      <c r="C131" s="9">
        <v>280000</v>
      </c>
      <c r="D131" s="9">
        <v>0</v>
      </c>
      <c r="E131" s="9">
        <v>0</v>
      </c>
    </row>
    <row r="132" spans="1:5" ht="25.5" x14ac:dyDescent="0.2">
      <c r="A132" s="4" t="s">
        <v>67</v>
      </c>
      <c r="B132" s="5" t="s">
        <v>68</v>
      </c>
      <c r="C132" s="6">
        <v>4829000</v>
      </c>
      <c r="D132" s="6">
        <v>334000</v>
      </c>
      <c r="E132" s="6">
        <v>0</v>
      </c>
    </row>
    <row r="133" spans="1:5" x14ac:dyDescent="0.2">
      <c r="A133" s="7" t="s">
        <v>57</v>
      </c>
      <c r="B133" s="8" t="s">
        <v>58</v>
      </c>
      <c r="C133" s="9">
        <v>4829000</v>
      </c>
      <c r="D133" s="9">
        <v>334000</v>
      </c>
      <c r="E133" s="9">
        <v>0</v>
      </c>
    </row>
    <row r="134" spans="1:5" x14ac:dyDescent="0.2">
      <c r="A134" s="4" t="s">
        <v>69</v>
      </c>
      <c r="B134" s="5" t="s">
        <v>70</v>
      </c>
      <c r="C134" s="6">
        <v>790000</v>
      </c>
      <c r="D134" s="6">
        <v>12000</v>
      </c>
      <c r="E134" s="6">
        <v>0</v>
      </c>
    </row>
    <row r="135" spans="1:5" x14ac:dyDescent="0.2">
      <c r="A135" s="7" t="s">
        <v>22</v>
      </c>
      <c r="B135" s="8" t="s">
        <v>23</v>
      </c>
      <c r="C135" s="9">
        <v>143000</v>
      </c>
      <c r="D135" s="9">
        <v>3000</v>
      </c>
      <c r="E135" s="9">
        <v>0</v>
      </c>
    </row>
    <row r="136" spans="1:5" ht="25.5" x14ac:dyDescent="0.2">
      <c r="A136" s="7" t="s">
        <v>40</v>
      </c>
      <c r="B136" s="8" t="s">
        <v>41</v>
      </c>
      <c r="C136" s="9">
        <v>647000</v>
      </c>
      <c r="D136" s="9">
        <v>9000</v>
      </c>
      <c r="E136" s="9">
        <v>0</v>
      </c>
    </row>
    <row r="137" spans="1:5" x14ac:dyDescent="0.2">
      <c r="A137" s="4" t="s">
        <v>44</v>
      </c>
      <c r="B137" s="5" t="s">
        <v>45</v>
      </c>
      <c r="C137" s="6">
        <v>3850000</v>
      </c>
      <c r="D137" s="6">
        <v>857396.14</v>
      </c>
      <c r="E137" s="6">
        <v>0</v>
      </c>
    </row>
    <row r="138" spans="1:5" x14ac:dyDescent="0.2">
      <c r="A138" s="7" t="s">
        <v>34</v>
      </c>
      <c r="B138" s="8" t="s">
        <v>35</v>
      </c>
      <c r="C138" s="9">
        <v>3850000</v>
      </c>
      <c r="D138" s="9">
        <v>857396.14</v>
      </c>
      <c r="E138" s="9">
        <v>0</v>
      </c>
    </row>
    <row r="139" spans="1:5" x14ac:dyDescent="0.2">
      <c r="A139" s="4" t="s">
        <v>71</v>
      </c>
      <c r="B139" s="5" t="s">
        <v>72</v>
      </c>
      <c r="C139" s="6">
        <v>535000</v>
      </c>
      <c r="D139" s="6">
        <v>106415</v>
      </c>
      <c r="E139" s="6">
        <v>0</v>
      </c>
    </row>
    <row r="140" spans="1:5" x14ac:dyDescent="0.2">
      <c r="A140" s="7" t="s">
        <v>28</v>
      </c>
      <c r="B140" s="8" t="s">
        <v>29</v>
      </c>
      <c r="C140" s="9">
        <v>535000</v>
      </c>
      <c r="D140" s="9">
        <v>106415</v>
      </c>
      <c r="E140" s="9">
        <v>0</v>
      </c>
    </row>
    <row r="141" spans="1:5" ht="25.5" x14ac:dyDescent="0.2">
      <c r="A141" s="4" t="s">
        <v>73</v>
      </c>
      <c r="B141" s="5" t="s">
        <v>74</v>
      </c>
      <c r="C141" s="6">
        <v>130000</v>
      </c>
      <c r="D141" s="6">
        <v>15000</v>
      </c>
      <c r="E141" s="6">
        <v>0</v>
      </c>
    </row>
    <row r="142" spans="1:5" x14ac:dyDescent="0.2">
      <c r="A142" s="7" t="s">
        <v>28</v>
      </c>
      <c r="B142" s="8" t="s">
        <v>29</v>
      </c>
      <c r="C142" s="9">
        <v>130000</v>
      </c>
      <c r="D142" s="9">
        <v>15000</v>
      </c>
      <c r="E142" s="9">
        <v>0</v>
      </c>
    </row>
    <row r="143" spans="1:5" x14ac:dyDescent="0.2">
      <c r="A143" s="4" t="s">
        <v>75</v>
      </c>
      <c r="B143" s="5" t="s">
        <v>76</v>
      </c>
      <c r="C143" s="6">
        <v>0</v>
      </c>
      <c r="D143" s="6">
        <v>1000000</v>
      </c>
      <c r="E143" s="6">
        <v>0</v>
      </c>
    </row>
    <row r="144" spans="1:5" ht="25.5" x14ac:dyDescent="0.2">
      <c r="A144" s="7" t="s">
        <v>77</v>
      </c>
      <c r="B144" s="8" t="s">
        <v>78</v>
      </c>
      <c r="C144" s="9">
        <v>0</v>
      </c>
      <c r="D144" s="9">
        <v>1000000</v>
      </c>
      <c r="E144" s="9">
        <v>0</v>
      </c>
    </row>
    <row r="145" spans="1:5" x14ac:dyDescent="0.2">
      <c r="A145" s="4" t="s">
        <v>79</v>
      </c>
      <c r="B145" s="5"/>
      <c r="C145" s="6">
        <v>2466700</v>
      </c>
      <c r="D145" s="6">
        <v>593041.73</v>
      </c>
      <c r="E145" s="6">
        <v>0</v>
      </c>
    </row>
    <row r="146" spans="1:5" ht="25.5" x14ac:dyDescent="0.2">
      <c r="A146" s="4" t="s">
        <v>80</v>
      </c>
      <c r="B146" s="5" t="s">
        <v>81</v>
      </c>
      <c r="C146" s="6">
        <v>2466700</v>
      </c>
      <c r="D146" s="6">
        <v>593041.73</v>
      </c>
      <c r="E146" s="6">
        <v>0</v>
      </c>
    </row>
    <row r="147" spans="1:5" x14ac:dyDescent="0.2">
      <c r="A147" s="7" t="s">
        <v>18</v>
      </c>
      <c r="B147" s="8" t="s">
        <v>19</v>
      </c>
      <c r="C147" s="9">
        <v>1528800</v>
      </c>
      <c r="D147" s="9">
        <v>399070.93</v>
      </c>
      <c r="E147" s="9">
        <v>0</v>
      </c>
    </row>
    <row r="148" spans="1:5" x14ac:dyDescent="0.2">
      <c r="A148" s="7" t="s">
        <v>20</v>
      </c>
      <c r="B148" s="8" t="s">
        <v>21</v>
      </c>
      <c r="C148" s="9">
        <v>336490</v>
      </c>
      <c r="D148" s="9">
        <v>84864.74</v>
      </c>
      <c r="E148" s="9">
        <v>0</v>
      </c>
    </row>
    <row r="149" spans="1:5" x14ac:dyDescent="0.2">
      <c r="A149" s="7" t="s">
        <v>22</v>
      </c>
      <c r="B149" s="8" t="s">
        <v>23</v>
      </c>
      <c r="C149" s="9">
        <v>25000</v>
      </c>
      <c r="D149" s="9">
        <v>0</v>
      </c>
      <c r="E149" s="9">
        <v>0</v>
      </c>
    </row>
    <row r="150" spans="1:5" x14ac:dyDescent="0.2">
      <c r="A150" s="7" t="s">
        <v>28</v>
      </c>
      <c r="B150" s="8" t="s">
        <v>29</v>
      </c>
      <c r="C150" s="9">
        <v>10000</v>
      </c>
      <c r="D150" s="9">
        <v>2210</v>
      </c>
      <c r="E150" s="9">
        <v>0</v>
      </c>
    </row>
    <row r="151" spans="1:5" x14ac:dyDescent="0.2">
      <c r="A151" s="7" t="s">
        <v>32</v>
      </c>
      <c r="B151" s="8" t="s">
        <v>33</v>
      </c>
      <c r="C151" s="9">
        <v>2510</v>
      </c>
      <c r="D151" s="9">
        <v>393.58</v>
      </c>
      <c r="E151" s="9">
        <v>0</v>
      </c>
    </row>
    <row r="152" spans="1:5" x14ac:dyDescent="0.2">
      <c r="A152" s="7" t="s">
        <v>34</v>
      </c>
      <c r="B152" s="8" t="s">
        <v>35</v>
      </c>
      <c r="C152" s="9">
        <v>30000</v>
      </c>
      <c r="D152" s="9">
        <v>9282.48</v>
      </c>
      <c r="E152" s="9">
        <v>0</v>
      </c>
    </row>
    <row r="153" spans="1:5" x14ac:dyDescent="0.2">
      <c r="A153" s="7" t="s">
        <v>38</v>
      </c>
      <c r="B153" s="8" t="s">
        <v>39</v>
      </c>
      <c r="C153" s="9">
        <v>188900</v>
      </c>
      <c r="D153" s="9">
        <v>45220</v>
      </c>
      <c r="E153" s="9">
        <v>0</v>
      </c>
    </row>
    <row r="154" spans="1:5" ht="25.5" x14ac:dyDescent="0.2">
      <c r="A154" s="7" t="s">
        <v>40</v>
      </c>
      <c r="B154" s="8" t="s">
        <v>41</v>
      </c>
      <c r="C154" s="9">
        <v>345000</v>
      </c>
      <c r="D154" s="9">
        <v>52000</v>
      </c>
      <c r="E154" s="9">
        <v>0</v>
      </c>
    </row>
    <row r="155" spans="1:5" x14ac:dyDescent="0.2">
      <c r="A155" s="4" t="s">
        <v>82</v>
      </c>
      <c r="B155" s="5"/>
      <c r="C155" s="6">
        <v>4830000</v>
      </c>
      <c r="D155" s="6">
        <v>1275561.0799999998</v>
      </c>
      <c r="E155" s="6">
        <v>0</v>
      </c>
    </row>
    <row r="156" spans="1:5" x14ac:dyDescent="0.2">
      <c r="A156" s="4" t="s">
        <v>16</v>
      </c>
      <c r="B156" s="5" t="s">
        <v>17</v>
      </c>
      <c r="C156" s="6">
        <v>4830000</v>
      </c>
      <c r="D156" s="6">
        <v>1275561.0799999998</v>
      </c>
      <c r="E156" s="6">
        <v>0</v>
      </c>
    </row>
    <row r="157" spans="1:5" x14ac:dyDescent="0.2">
      <c r="A157" s="7" t="s">
        <v>18</v>
      </c>
      <c r="B157" s="8" t="s">
        <v>19</v>
      </c>
      <c r="C157" s="9">
        <v>2700000</v>
      </c>
      <c r="D157" s="9">
        <v>791438.1</v>
      </c>
      <c r="E157" s="9">
        <v>0</v>
      </c>
    </row>
    <row r="158" spans="1:5" x14ac:dyDescent="0.2">
      <c r="A158" s="7" t="s">
        <v>20</v>
      </c>
      <c r="B158" s="8" t="s">
        <v>21</v>
      </c>
      <c r="C158" s="9">
        <v>587400</v>
      </c>
      <c r="D158" s="9">
        <v>175224</v>
      </c>
      <c r="E158" s="9">
        <v>0</v>
      </c>
    </row>
    <row r="159" spans="1:5" x14ac:dyDescent="0.2">
      <c r="A159" s="7" t="s">
        <v>22</v>
      </c>
      <c r="B159" s="8" t="s">
        <v>23</v>
      </c>
      <c r="C159" s="9">
        <v>121400</v>
      </c>
      <c r="D159" s="9">
        <v>0</v>
      </c>
      <c r="E159" s="9">
        <v>0</v>
      </c>
    </row>
    <row r="160" spans="1:5" x14ac:dyDescent="0.2">
      <c r="A160" s="7" t="s">
        <v>24</v>
      </c>
      <c r="B160" s="8" t="s">
        <v>25</v>
      </c>
      <c r="C160" s="9">
        <v>8000</v>
      </c>
      <c r="D160" s="9">
        <v>0</v>
      </c>
      <c r="E160" s="9">
        <v>0</v>
      </c>
    </row>
    <row r="161" spans="1:5" x14ac:dyDescent="0.2">
      <c r="A161" s="7" t="s">
        <v>26</v>
      </c>
      <c r="B161" s="8" t="s">
        <v>27</v>
      </c>
      <c r="C161" s="9">
        <v>500000</v>
      </c>
      <c r="D161" s="9">
        <v>93016.53</v>
      </c>
      <c r="E161" s="9">
        <v>0</v>
      </c>
    </row>
    <row r="162" spans="1:5" x14ac:dyDescent="0.2">
      <c r="A162" s="7" t="s">
        <v>28</v>
      </c>
      <c r="B162" s="8" t="s">
        <v>29</v>
      </c>
      <c r="C162" s="9">
        <v>95700</v>
      </c>
      <c r="D162" s="9">
        <v>26365.58</v>
      </c>
      <c r="E162" s="9">
        <v>0</v>
      </c>
    </row>
    <row r="163" spans="1:5" x14ac:dyDescent="0.2">
      <c r="A163" s="7" t="s">
        <v>30</v>
      </c>
      <c r="B163" s="8" t="s">
        <v>31</v>
      </c>
      <c r="C163" s="9">
        <v>1000</v>
      </c>
      <c r="D163" s="9">
        <v>0</v>
      </c>
      <c r="E163" s="9">
        <v>0</v>
      </c>
    </row>
    <row r="164" spans="1:5" x14ac:dyDescent="0.2">
      <c r="A164" s="7" t="s">
        <v>32</v>
      </c>
      <c r="B164" s="8" t="s">
        <v>33</v>
      </c>
      <c r="C164" s="9">
        <v>19800</v>
      </c>
      <c r="D164" s="9">
        <v>3905.96</v>
      </c>
      <c r="E164" s="9">
        <v>0</v>
      </c>
    </row>
    <row r="165" spans="1:5" x14ac:dyDescent="0.2">
      <c r="A165" s="7" t="s">
        <v>34</v>
      </c>
      <c r="B165" s="8" t="s">
        <v>35</v>
      </c>
      <c r="C165" s="9">
        <v>176400</v>
      </c>
      <c r="D165" s="9">
        <v>42389.94</v>
      </c>
      <c r="E165" s="9">
        <v>0</v>
      </c>
    </row>
    <row r="166" spans="1:5" x14ac:dyDescent="0.2">
      <c r="A166" s="7" t="s">
        <v>36</v>
      </c>
      <c r="B166" s="8" t="s">
        <v>37</v>
      </c>
      <c r="C166" s="9">
        <v>616000</v>
      </c>
      <c r="D166" s="9">
        <v>142318.41</v>
      </c>
      <c r="E166" s="9">
        <v>0</v>
      </c>
    </row>
    <row r="167" spans="1:5" x14ac:dyDescent="0.2">
      <c r="A167" s="7" t="s">
        <v>38</v>
      </c>
      <c r="B167" s="8" t="s">
        <v>39</v>
      </c>
      <c r="C167" s="9">
        <v>4300</v>
      </c>
      <c r="D167" s="9">
        <v>902.56</v>
      </c>
      <c r="E167" s="9">
        <v>0</v>
      </c>
    </row>
    <row r="168" spans="1:5" x14ac:dyDescent="0.2">
      <c r="A168" s="4" t="s">
        <v>83</v>
      </c>
      <c r="B168" s="5"/>
      <c r="C168" s="6">
        <v>2000000</v>
      </c>
      <c r="D168" s="6">
        <v>410538.69</v>
      </c>
      <c r="E168" s="6">
        <v>0</v>
      </c>
    </row>
    <row r="169" spans="1:5" ht="25.5" x14ac:dyDescent="0.2">
      <c r="A169" s="4" t="s">
        <v>84</v>
      </c>
      <c r="B169" s="5" t="s">
        <v>85</v>
      </c>
      <c r="C169" s="6">
        <v>2000000</v>
      </c>
      <c r="D169" s="6">
        <v>410538.69</v>
      </c>
      <c r="E169" s="6">
        <v>0</v>
      </c>
    </row>
    <row r="170" spans="1:5" ht="25.5" x14ac:dyDescent="0.2">
      <c r="A170" s="7" t="s">
        <v>10</v>
      </c>
      <c r="B170" s="8" t="s">
        <v>11</v>
      </c>
      <c r="C170" s="9">
        <v>2000000</v>
      </c>
      <c r="D170" s="9">
        <v>410538.69</v>
      </c>
      <c r="E170" s="9">
        <v>0</v>
      </c>
    </row>
    <row r="171" spans="1:5" x14ac:dyDescent="0.2">
      <c r="A171" s="4" t="s">
        <v>86</v>
      </c>
      <c r="B171" s="5"/>
      <c r="C171" s="6">
        <v>350000</v>
      </c>
      <c r="D171" s="6">
        <v>0</v>
      </c>
      <c r="E171" s="6">
        <v>0</v>
      </c>
    </row>
    <row r="172" spans="1:5" ht="25.5" x14ac:dyDescent="0.2">
      <c r="A172" s="4" t="s">
        <v>87</v>
      </c>
      <c r="B172" s="5" t="s">
        <v>88</v>
      </c>
      <c r="C172" s="6">
        <v>350000</v>
      </c>
      <c r="D172" s="6">
        <v>0</v>
      </c>
      <c r="E172" s="6">
        <v>0</v>
      </c>
    </row>
    <row r="173" spans="1:5" ht="25.5" x14ac:dyDescent="0.2">
      <c r="A173" s="7" t="s">
        <v>10</v>
      </c>
      <c r="B173" s="8" t="s">
        <v>11</v>
      </c>
      <c r="C173" s="9">
        <v>350000</v>
      </c>
      <c r="D173" s="9">
        <v>0</v>
      </c>
      <c r="E173" s="9">
        <v>0</v>
      </c>
    </row>
    <row r="174" spans="1:5" x14ac:dyDescent="0.2">
      <c r="A174" s="4" t="s">
        <v>89</v>
      </c>
      <c r="B174" s="5"/>
      <c r="C174" s="6">
        <v>1900000</v>
      </c>
      <c r="D174" s="6">
        <v>459452</v>
      </c>
      <c r="E174" s="6">
        <v>0</v>
      </c>
    </row>
    <row r="175" spans="1:5" x14ac:dyDescent="0.2">
      <c r="A175" s="4" t="s">
        <v>90</v>
      </c>
      <c r="B175" s="5" t="s">
        <v>91</v>
      </c>
      <c r="C175" s="6">
        <v>1900000</v>
      </c>
      <c r="D175" s="6">
        <v>459452</v>
      </c>
      <c r="E175" s="6">
        <v>0</v>
      </c>
    </row>
    <row r="176" spans="1:5" ht="25.5" x14ac:dyDescent="0.2">
      <c r="A176" s="7" t="s">
        <v>10</v>
      </c>
      <c r="B176" s="8" t="s">
        <v>11</v>
      </c>
      <c r="C176" s="9">
        <v>1900000</v>
      </c>
      <c r="D176" s="9">
        <v>459452</v>
      </c>
      <c r="E176" s="9">
        <v>0</v>
      </c>
    </row>
    <row r="177" spans="1:5" x14ac:dyDescent="0.2">
      <c r="A177" s="4" t="s">
        <v>92</v>
      </c>
      <c r="B177" s="5" t="s">
        <v>93</v>
      </c>
      <c r="C177" s="6">
        <v>113204086</v>
      </c>
      <c r="D177" s="6">
        <v>27211692.559999995</v>
      </c>
      <c r="E177" s="6">
        <v>0</v>
      </c>
    </row>
    <row r="178" spans="1:5" x14ac:dyDescent="0.2">
      <c r="A178" s="2"/>
      <c r="B178" s="2"/>
      <c r="C178" s="2"/>
      <c r="D178" s="2"/>
      <c r="E178" s="2"/>
    </row>
  </sheetData>
  <mergeCells count="2">
    <mergeCell ref="A2:D2"/>
    <mergeCell ref="A3:D3"/>
  </mergeCells>
  <pageMargins left="0.32" right="0.33" top="0.39370078740157499" bottom="0.39370078740157499" header="0" footer="0"/>
  <pageSetup paperSize="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9"/>
  <sheetViews>
    <sheetView topLeftCell="A7" workbookViewId="0">
      <selection activeCell="D41" sqref="D41"/>
    </sheetView>
  </sheetViews>
  <sheetFormatPr defaultRowHeight="12.75" x14ac:dyDescent="0.2"/>
  <cols>
    <col min="1" max="1" width="10.7109375" customWidth="1"/>
    <col min="2" max="2" width="50.7109375" customWidth="1"/>
    <col min="3" max="3" width="13.85546875" customWidth="1"/>
    <col min="4" max="4" width="15.140625" customWidth="1"/>
    <col min="5" max="5" width="9.42578125" style="23" customWidth="1"/>
  </cols>
  <sheetData>
    <row r="1" spans="1:5" x14ac:dyDescent="0.2">
      <c r="A1" s="34" t="s">
        <v>110</v>
      </c>
      <c r="B1" s="34"/>
      <c r="C1" s="34"/>
      <c r="D1" s="34"/>
    </row>
    <row r="2" spans="1:5" ht="18.75" customHeight="1" x14ac:dyDescent="0.2">
      <c r="A2" s="34"/>
      <c r="B2" s="34"/>
      <c r="C2" s="34"/>
      <c r="D2" s="34"/>
    </row>
    <row r="3" spans="1:5" x14ac:dyDescent="0.2">
      <c r="A3" s="33" t="s">
        <v>3</v>
      </c>
      <c r="B3" s="33"/>
      <c r="C3" s="33"/>
      <c r="D3" s="33"/>
    </row>
    <row r="4" spans="1:5" s="1" customFormat="1" ht="38.25" x14ac:dyDescent="0.2">
      <c r="A4" s="3" t="s">
        <v>4</v>
      </c>
      <c r="B4" s="3" t="s">
        <v>5</v>
      </c>
      <c r="C4" s="3" t="s">
        <v>94</v>
      </c>
      <c r="D4" s="3" t="s">
        <v>95</v>
      </c>
      <c r="E4" s="24" t="s">
        <v>96</v>
      </c>
    </row>
    <row r="5" spans="1:5" ht="51" x14ac:dyDescent="0.2">
      <c r="A5" s="16" t="s">
        <v>55</v>
      </c>
      <c r="B5" s="10" t="s">
        <v>56</v>
      </c>
      <c r="C5" s="17">
        <f>C6+C7+C8+C9+C10+C11+C12+C13+C14+C15+C16+C17</f>
        <v>19585500</v>
      </c>
      <c r="D5" s="17">
        <f>D6+D7+D8+D9+D10+D11+D12+D13+D14+D15+D16+D17</f>
        <v>4623756.9799999986</v>
      </c>
      <c r="E5" s="22">
        <f>D5/C5</f>
        <v>0.23608061984631482</v>
      </c>
    </row>
    <row r="6" spans="1:5" x14ac:dyDescent="0.2">
      <c r="A6" s="11" t="s">
        <v>18</v>
      </c>
      <c r="B6" s="12" t="s">
        <v>19</v>
      </c>
      <c r="C6" s="13">
        <v>13210400</v>
      </c>
      <c r="D6" s="14">
        <v>3374148.16</v>
      </c>
      <c r="E6" s="15">
        <f t="shared" ref="E6:E69" si="0">D6/C6</f>
        <v>0.25541604796221162</v>
      </c>
    </row>
    <row r="7" spans="1:5" x14ac:dyDescent="0.2">
      <c r="A7" s="11" t="s">
        <v>20</v>
      </c>
      <c r="B7" s="12" t="s">
        <v>21</v>
      </c>
      <c r="C7" s="13">
        <v>2906300</v>
      </c>
      <c r="D7" s="14">
        <v>745524.71</v>
      </c>
      <c r="E7" s="15">
        <f t="shared" si="0"/>
        <v>0.25652021814678455</v>
      </c>
    </row>
    <row r="8" spans="1:5" x14ac:dyDescent="0.2">
      <c r="A8" s="11" t="s">
        <v>22</v>
      </c>
      <c r="B8" s="12" t="s">
        <v>23</v>
      </c>
      <c r="C8" s="13">
        <v>825000</v>
      </c>
      <c r="D8" s="14">
        <v>207864.32000000001</v>
      </c>
      <c r="E8" s="15">
        <f t="shared" si="0"/>
        <v>0.25195675151515151</v>
      </c>
    </row>
    <row r="9" spans="1:5" x14ac:dyDescent="0.2">
      <c r="A9" s="11" t="s">
        <v>28</v>
      </c>
      <c r="B9" s="12" t="s">
        <v>29</v>
      </c>
      <c r="C9" s="13">
        <v>1484000</v>
      </c>
      <c r="D9" s="14">
        <v>67047.59</v>
      </c>
      <c r="E9" s="15">
        <f t="shared" si="0"/>
        <v>4.5180316711590292E-2</v>
      </c>
    </row>
    <row r="10" spans="1:5" x14ac:dyDescent="0.2">
      <c r="A10" s="11" t="s">
        <v>30</v>
      </c>
      <c r="B10" s="12" t="s">
        <v>31</v>
      </c>
      <c r="C10" s="13">
        <v>50000</v>
      </c>
      <c r="D10" s="14">
        <v>0</v>
      </c>
      <c r="E10" s="15">
        <f t="shared" si="0"/>
        <v>0</v>
      </c>
    </row>
    <row r="11" spans="1:5" x14ac:dyDescent="0.2">
      <c r="A11" s="11" t="s">
        <v>32</v>
      </c>
      <c r="B11" s="12" t="s">
        <v>33</v>
      </c>
      <c r="C11" s="13">
        <v>20000</v>
      </c>
      <c r="D11" s="14">
        <v>1078.06</v>
      </c>
      <c r="E11" s="15">
        <f t="shared" si="0"/>
        <v>5.3903E-2</v>
      </c>
    </row>
    <row r="12" spans="1:5" x14ac:dyDescent="0.2">
      <c r="A12" s="11" t="s">
        <v>34</v>
      </c>
      <c r="B12" s="12" t="s">
        <v>35</v>
      </c>
      <c r="C12" s="13">
        <v>250000</v>
      </c>
      <c r="D12" s="14">
        <v>58081.77</v>
      </c>
      <c r="E12" s="15">
        <f t="shared" si="0"/>
        <v>0.23232707999999999</v>
      </c>
    </row>
    <row r="13" spans="1:5" x14ac:dyDescent="0.2">
      <c r="A13" s="11" t="s">
        <v>36</v>
      </c>
      <c r="B13" s="12" t="s">
        <v>37</v>
      </c>
      <c r="C13" s="13">
        <v>510000</v>
      </c>
      <c r="D13" s="14">
        <v>79250.77</v>
      </c>
      <c r="E13" s="15">
        <f t="shared" si="0"/>
        <v>0.15539366666666668</v>
      </c>
    </row>
    <row r="14" spans="1:5" x14ac:dyDescent="0.2">
      <c r="A14" s="11" t="s">
        <v>38</v>
      </c>
      <c r="B14" s="12" t="s">
        <v>39</v>
      </c>
      <c r="C14" s="13">
        <v>150000</v>
      </c>
      <c r="D14" s="14">
        <v>62880</v>
      </c>
      <c r="E14" s="15">
        <f t="shared" si="0"/>
        <v>0.41920000000000002</v>
      </c>
    </row>
    <row r="15" spans="1:5" ht="25.5" x14ac:dyDescent="0.2">
      <c r="A15" s="11" t="s">
        <v>40</v>
      </c>
      <c r="B15" s="12" t="s">
        <v>41</v>
      </c>
      <c r="C15" s="13">
        <v>29800</v>
      </c>
      <c r="D15" s="14">
        <v>0</v>
      </c>
      <c r="E15" s="15">
        <f t="shared" si="0"/>
        <v>0</v>
      </c>
    </row>
    <row r="16" spans="1:5" x14ac:dyDescent="0.2">
      <c r="A16" s="11" t="s">
        <v>57</v>
      </c>
      <c r="B16" s="12" t="s">
        <v>58</v>
      </c>
      <c r="C16" s="13">
        <v>10000</v>
      </c>
      <c r="D16" s="14">
        <v>0</v>
      </c>
      <c r="E16" s="15">
        <f t="shared" si="0"/>
        <v>0</v>
      </c>
    </row>
    <row r="17" spans="1:5" x14ac:dyDescent="0.2">
      <c r="A17" s="11" t="s">
        <v>59</v>
      </c>
      <c r="B17" s="12" t="s">
        <v>60</v>
      </c>
      <c r="C17" s="13">
        <v>140000</v>
      </c>
      <c r="D17" s="14">
        <v>27881.599999999999</v>
      </c>
      <c r="E17" s="15">
        <f t="shared" si="0"/>
        <v>0.1991542857142857</v>
      </c>
    </row>
    <row r="18" spans="1:5" x14ac:dyDescent="0.2">
      <c r="A18" s="16" t="s">
        <v>50</v>
      </c>
      <c r="B18" s="10" t="s">
        <v>51</v>
      </c>
      <c r="C18" s="17">
        <f>C19+C20+C21+C22</f>
        <v>3091000</v>
      </c>
      <c r="D18" s="17">
        <f>D19+D20+D21+D22</f>
        <v>367325.41000000003</v>
      </c>
      <c r="E18" s="22">
        <f t="shared" si="0"/>
        <v>0.11883707861533485</v>
      </c>
    </row>
    <row r="19" spans="1:5" x14ac:dyDescent="0.2">
      <c r="A19" s="11" t="s">
        <v>22</v>
      </c>
      <c r="B19" s="12" t="s">
        <v>23</v>
      </c>
      <c r="C19" s="13">
        <v>500000</v>
      </c>
      <c r="D19" s="14">
        <v>34351.919999999998</v>
      </c>
      <c r="E19" s="15">
        <f t="shared" si="0"/>
        <v>6.8703840000000002E-2</v>
      </c>
    </row>
    <row r="20" spans="1:5" x14ac:dyDescent="0.2">
      <c r="A20" s="11" t="s">
        <v>28</v>
      </c>
      <c r="B20" s="12" t="s">
        <v>29</v>
      </c>
      <c r="C20" s="13">
        <v>421000</v>
      </c>
      <c r="D20" s="14">
        <v>29953.8</v>
      </c>
      <c r="E20" s="15">
        <f t="shared" si="0"/>
        <v>7.1149168646080757E-2</v>
      </c>
    </row>
    <row r="21" spans="1:5" ht="25.5" x14ac:dyDescent="0.2">
      <c r="A21" s="11" t="s">
        <v>40</v>
      </c>
      <c r="B21" s="12" t="s">
        <v>41</v>
      </c>
      <c r="C21" s="13">
        <v>870000</v>
      </c>
      <c r="D21" s="14">
        <v>0</v>
      </c>
      <c r="E21" s="15">
        <f t="shared" si="0"/>
        <v>0</v>
      </c>
    </row>
    <row r="22" spans="1:5" ht="25.5" x14ac:dyDescent="0.2">
      <c r="A22" s="11" t="s">
        <v>10</v>
      </c>
      <c r="B22" s="12" t="s">
        <v>109</v>
      </c>
      <c r="C22" s="13">
        <v>1300000</v>
      </c>
      <c r="D22" s="14">
        <v>303019.69</v>
      </c>
      <c r="E22" s="15">
        <f t="shared" si="0"/>
        <v>0.23309206923076922</v>
      </c>
    </row>
    <row r="23" spans="1:5" x14ac:dyDescent="0.2">
      <c r="A23" s="16" t="s">
        <v>16</v>
      </c>
      <c r="B23" s="10" t="s">
        <v>17</v>
      </c>
      <c r="C23" s="17">
        <f>C36+C49+C62+C75+C88+C101+C113</f>
        <v>41875386</v>
      </c>
      <c r="D23" s="17">
        <f>D36+D49+D62+D75+D88+D101+D113</f>
        <v>11584850.310000001</v>
      </c>
      <c r="E23" s="22">
        <f t="shared" si="0"/>
        <v>0.27665059159096467</v>
      </c>
    </row>
    <row r="24" spans="1:5" x14ac:dyDescent="0.2">
      <c r="A24" s="11" t="s">
        <v>18</v>
      </c>
      <c r="B24" s="12" t="s">
        <v>19</v>
      </c>
      <c r="C24" s="13">
        <f>C37+C50+C63+C76+C89+C114+C102</f>
        <v>24131400</v>
      </c>
      <c r="D24" s="14">
        <f>D37+D50+D63+D76+D89+D114</f>
        <v>5616628.1600000001</v>
      </c>
      <c r="E24" s="15">
        <f t="shared" si="0"/>
        <v>0.23275185691671432</v>
      </c>
    </row>
    <row r="25" spans="1:5" x14ac:dyDescent="0.2">
      <c r="A25" s="11" t="s">
        <v>20</v>
      </c>
      <c r="B25" s="12" t="s">
        <v>21</v>
      </c>
      <c r="C25" s="13">
        <f t="shared" ref="C25:D34" si="1">C38+C51+C64+C77+C90+C103+C115</f>
        <v>5503320</v>
      </c>
      <c r="D25" s="14">
        <f t="shared" si="1"/>
        <v>1548445.37</v>
      </c>
      <c r="E25" s="15">
        <f t="shared" si="0"/>
        <v>0.28136567926269962</v>
      </c>
    </row>
    <row r="26" spans="1:5" x14ac:dyDescent="0.2">
      <c r="A26" s="11" t="s">
        <v>22</v>
      </c>
      <c r="B26" s="12" t="s">
        <v>23</v>
      </c>
      <c r="C26" s="13">
        <f t="shared" si="1"/>
        <v>1117000</v>
      </c>
      <c r="D26" s="14">
        <f t="shared" si="1"/>
        <v>151699.19</v>
      </c>
      <c r="E26" s="15">
        <f t="shared" si="0"/>
        <v>0.13580948075201432</v>
      </c>
    </row>
    <row r="27" spans="1:5" x14ac:dyDescent="0.2">
      <c r="A27" s="11" t="s">
        <v>24</v>
      </c>
      <c r="B27" s="12" t="s">
        <v>25</v>
      </c>
      <c r="C27" s="13">
        <f t="shared" si="1"/>
        <v>56000</v>
      </c>
      <c r="D27" s="14">
        <f t="shared" si="1"/>
        <v>7398</v>
      </c>
      <c r="E27" s="15">
        <f t="shared" si="0"/>
        <v>0.13210714285714287</v>
      </c>
    </row>
    <row r="28" spans="1:5" x14ac:dyDescent="0.2">
      <c r="A28" s="11" t="s">
        <v>26</v>
      </c>
      <c r="B28" s="12" t="s">
        <v>27</v>
      </c>
      <c r="C28" s="13">
        <f t="shared" si="1"/>
        <v>4000000</v>
      </c>
      <c r="D28" s="14">
        <f t="shared" si="1"/>
        <v>1116241.47</v>
      </c>
      <c r="E28" s="15">
        <f t="shared" si="0"/>
        <v>0.27906036750000002</v>
      </c>
    </row>
    <row r="29" spans="1:5" x14ac:dyDescent="0.2">
      <c r="A29" s="11" t="s">
        <v>28</v>
      </c>
      <c r="B29" s="12" t="s">
        <v>29</v>
      </c>
      <c r="C29" s="13">
        <f t="shared" si="1"/>
        <v>1574686</v>
      </c>
      <c r="D29" s="14">
        <f t="shared" si="1"/>
        <v>301523.65000000002</v>
      </c>
      <c r="E29" s="15">
        <f t="shared" si="0"/>
        <v>0.19148176207828102</v>
      </c>
    </row>
    <row r="30" spans="1:5" x14ac:dyDescent="0.2">
      <c r="A30" s="11" t="s">
        <v>30</v>
      </c>
      <c r="B30" s="12" t="s">
        <v>31</v>
      </c>
      <c r="C30" s="13">
        <f t="shared" si="1"/>
        <v>41000</v>
      </c>
      <c r="D30" s="14">
        <f t="shared" si="1"/>
        <v>5116</v>
      </c>
      <c r="E30" s="15">
        <f t="shared" si="0"/>
        <v>0.12478048780487805</v>
      </c>
    </row>
    <row r="31" spans="1:5" x14ac:dyDescent="0.2">
      <c r="A31" s="11" t="s">
        <v>32</v>
      </c>
      <c r="B31" s="12" t="s">
        <v>33</v>
      </c>
      <c r="C31" s="13">
        <f t="shared" si="1"/>
        <v>342310</v>
      </c>
      <c r="D31" s="14">
        <f t="shared" si="1"/>
        <v>57794.27</v>
      </c>
      <c r="E31" s="15">
        <f t="shared" si="0"/>
        <v>0.1688360550378312</v>
      </c>
    </row>
    <row r="32" spans="1:5" x14ac:dyDescent="0.2">
      <c r="A32" s="11" t="s">
        <v>34</v>
      </c>
      <c r="B32" s="12" t="s">
        <v>35</v>
      </c>
      <c r="C32" s="13">
        <f t="shared" si="1"/>
        <v>955320</v>
      </c>
      <c r="D32" s="14">
        <f t="shared" si="1"/>
        <v>207618.97999999998</v>
      </c>
      <c r="E32" s="15">
        <f t="shared" si="0"/>
        <v>0.21732925093162497</v>
      </c>
    </row>
    <row r="33" spans="1:5" x14ac:dyDescent="0.2">
      <c r="A33" s="11" t="s">
        <v>36</v>
      </c>
      <c r="B33" s="12" t="s">
        <v>37</v>
      </c>
      <c r="C33" s="13">
        <f t="shared" si="1"/>
        <v>4028650</v>
      </c>
      <c r="D33" s="14">
        <f t="shared" si="1"/>
        <v>1197444.45</v>
      </c>
      <c r="E33" s="15">
        <f t="shared" si="0"/>
        <v>0.2972321869608926</v>
      </c>
    </row>
    <row r="34" spans="1:5" x14ac:dyDescent="0.2">
      <c r="A34" s="11" t="s">
        <v>38</v>
      </c>
      <c r="B34" s="12" t="s">
        <v>39</v>
      </c>
      <c r="C34" s="13">
        <f t="shared" si="1"/>
        <v>95800</v>
      </c>
      <c r="D34" s="14">
        <f t="shared" si="1"/>
        <v>11282.06</v>
      </c>
      <c r="E34" s="15">
        <f t="shared" si="0"/>
        <v>0.11776680584551148</v>
      </c>
    </row>
    <row r="35" spans="1:5" ht="25.5" x14ac:dyDescent="0.2">
      <c r="A35" s="11" t="s">
        <v>40</v>
      </c>
      <c r="B35" s="12" t="s">
        <v>41</v>
      </c>
      <c r="C35" s="13">
        <f>C48+C61+C74+C87+C100</f>
        <v>29900</v>
      </c>
      <c r="D35" s="14">
        <f>D48+D61+D74+D87+D100</f>
        <v>11390</v>
      </c>
      <c r="E35" s="15">
        <f t="shared" si="0"/>
        <v>0.38093645484949834</v>
      </c>
    </row>
    <row r="36" spans="1:5" x14ac:dyDescent="0.2">
      <c r="A36" s="16" t="s">
        <v>16</v>
      </c>
      <c r="B36" s="10" t="s">
        <v>97</v>
      </c>
      <c r="C36" s="17">
        <f>C37+C38+C39+C40+C41+C42+C43+C44+C45+C46+C47+C48</f>
        <v>2305300</v>
      </c>
      <c r="D36" s="17">
        <f>D37+D38+D39+D40+D41+D42+D43+D44+D45+D46+D47+D48</f>
        <v>679585.67000000016</v>
      </c>
      <c r="E36" s="22">
        <f t="shared" si="0"/>
        <v>0.29479272545872559</v>
      </c>
    </row>
    <row r="37" spans="1:5" x14ac:dyDescent="0.2">
      <c r="A37" s="11" t="s">
        <v>18</v>
      </c>
      <c r="B37" s="12" t="s">
        <v>19</v>
      </c>
      <c r="C37" s="13">
        <v>1317200</v>
      </c>
      <c r="D37" s="14">
        <v>391624.8</v>
      </c>
      <c r="E37" s="15">
        <f t="shared" si="0"/>
        <v>0.29731612511387789</v>
      </c>
    </row>
    <row r="38" spans="1:5" x14ac:dyDescent="0.2">
      <c r="A38" s="11" t="s">
        <v>20</v>
      </c>
      <c r="B38" s="12" t="s">
        <v>21</v>
      </c>
      <c r="C38" s="13">
        <v>291540</v>
      </c>
      <c r="D38" s="14">
        <v>87010</v>
      </c>
      <c r="E38" s="15">
        <f t="shared" si="0"/>
        <v>0.29844961240310075</v>
      </c>
    </row>
    <row r="39" spans="1:5" x14ac:dyDescent="0.2">
      <c r="A39" s="11" t="s">
        <v>22</v>
      </c>
      <c r="B39" s="12" t="s">
        <v>23</v>
      </c>
      <c r="C39" s="13">
        <v>68100</v>
      </c>
      <c r="D39" s="14">
        <v>0</v>
      </c>
      <c r="E39" s="15">
        <f t="shared" si="0"/>
        <v>0</v>
      </c>
    </row>
    <row r="40" spans="1:5" x14ac:dyDescent="0.2">
      <c r="A40" s="11" t="s">
        <v>24</v>
      </c>
      <c r="B40" s="12" t="s">
        <v>25</v>
      </c>
      <c r="C40" s="13">
        <v>6000</v>
      </c>
      <c r="D40" s="14">
        <v>0</v>
      </c>
      <c r="E40" s="15">
        <f t="shared" si="0"/>
        <v>0</v>
      </c>
    </row>
    <row r="41" spans="1:5" x14ac:dyDescent="0.2">
      <c r="A41" s="11" t="s">
        <v>26</v>
      </c>
      <c r="B41" s="12" t="s">
        <v>27</v>
      </c>
      <c r="C41" s="13">
        <v>215500</v>
      </c>
      <c r="D41" s="14">
        <v>67298.960000000006</v>
      </c>
      <c r="E41" s="15">
        <f t="shared" si="0"/>
        <v>0.31229215777262181</v>
      </c>
    </row>
    <row r="42" spans="1:5" x14ac:dyDescent="0.2">
      <c r="A42" s="11" t="s">
        <v>28</v>
      </c>
      <c r="B42" s="12" t="s">
        <v>29</v>
      </c>
      <c r="C42" s="13">
        <v>148800</v>
      </c>
      <c r="D42" s="14">
        <v>31883.05</v>
      </c>
      <c r="E42" s="15">
        <f t="shared" si="0"/>
        <v>0.21426780913978494</v>
      </c>
    </row>
    <row r="43" spans="1:5" x14ac:dyDescent="0.2">
      <c r="A43" s="11" t="s">
        <v>30</v>
      </c>
      <c r="B43" s="12" t="s">
        <v>31</v>
      </c>
      <c r="C43" s="13">
        <v>5000</v>
      </c>
      <c r="D43" s="14">
        <v>0</v>
      </c>
      <c r="E43" s="15">
        <f t="shared" si="0"/>
        <v>0</v>
      </c>
    </row>
    <row r="44" spans="1:5" x14ac:dyDescent="0.2">
      <c r="A44" s="11" t="s">
        <v>32</v>
      </c>
      <c r="B44" s="12" t="s">
        <v>33</v>
      </c>
      <c r="C44" s="13">
        <v>7260</v>
      </c>
      <c r="D44" s="14">
        <v>832.42</v>
      </c>
      <c r="E44" s="15">
        <f t="shared" si="0"/>
        <v>0.11465840220385674</v>
      </c>
    </row>
    <row r="45" spans="1:5" x14ac:dyDescent="0.2">
      <c r="A45" s="11" t="s">
        <v>34</v>
      </c>
      <c r="B45" s="12" t="s">
        <v>35</v>
      </c>
      <c r="C45" s="13">
        <v>39800</v>
      </c>
      <c r="D45" s="14">
        <v>9120.7999999999993</v>
      </c>
      <c r="E45" s="15">
        <f t="shared" si="0"/>
        <v>0.22916582914572861</v>
      </c>
    </row>
    <row r="46" spans="1:5" x14ac:dyDescent="0.2">
      <c r="A46" s="11" t="s">
        <v>36</v>
      </c>
      <c r="B46" s="12" t="s">
        <v>37</v>
      </c>
      <c r="C46" s="13">
        <v>199900</v>
      </c>
      <c r="D46" s="14">
        <v>90000</v>
      </c>
      <c r="E46" s="15">
        <f t="shared" si="0"/>
        <v>0.45022511255627812</v>
      </c>
    </row>
    <row r="47" spans="1:5" x14ac:dyDescent="0.2">
      <c r="A47" s="11" t="s">
        <v>38</v>
      </c>
      <c r="B47" s="12" t="s">
        <v>39</v>
      </c>
      <c r="C47" s="13">
        <v>1200</v>
      </c>
      <c r="D47" s="14">
        <v>225.64</v>
      </c>
      <c r="E47" s="15">
        <f t="shared" si="0"/>
        <v>0.18803333333333333</v>
      </c>
    </row>
    <row r="48" spans="1:5" ht="25.5" x14ac:dyDescent="0.2">
      <c r="A48" s="11" t="s">
        <v>40</v>
      </c>
      <c r="B48" s="12" t="s">
        <v>41</v>
      </c>
      <c r="C48" s="13">
        <v>5000</v>
      </c>
      <c r="D48" s="14">
        <v>1590</v>
      </c>
      <c r="E48" s="15">
        <f t="shared" si="0"/>
        <v>0.318</v>
      </c>
    </row>
    <row r="49" spans="1:5" x14ac:dyDescent="0.2">
      <c r="A49" s="16" t="s">
        <v>16</v>
      </c>
      <c r="B49" s="10" t="s">
        <v>98</v>
      </c>
      <c r="C49" s="17">
        <f>C50+C51+C52+C53+C54+C55+C57+C58+C59+C60+C61+C56</f>
        <v>9179260</v>
      </c>
      <c r="D49" s="17">
        <f>D50+D51+D52+D53+D54+D55+D57+D58+D59+D60+D61</f>
        <v>2497523.6399999997</v>
      </c>
      <c r="E49" s="22">
        <f t="shared" si="0"/>
        <v>0.27208333133607715</v>
      </c>
    </row>
    <row r="50" spans="1:5" x14ac:dyDescent="0.2">
      <c r="A50" s="11" t="s">
        <v>18</v>
      </c>
      <c r="B50" s="12" t="s">
        <v>19</v>
      </c>
      <c r="C50" s="13">
        <v>5215000</v>
      </c>
      <c r="D50" s="14">
        <v>1530427.09</v>
      </c>
      <c r="E50" s="15">
        <f t="shared" si="0"/>
        <v>0.29346636433365292</v>
      </c>
    </row>
    <row r="51" spans="1:5" x14ac:dyDescent="0.2">
      <c r="A51" s="11" t="s">
        <v>20</v>
      </c>
      <c r="B51" s="12" t="s">
        <v>21</v>
      </c>
      <c r="C51" s="13">
        <v>1152960</v>
      </c>
      <c r="D51" s="14">
        <v>338379.28</v>
      </c>
      <c r="E51" s="15">
        <f t="shared" si="0"/>
        <v>0.29348744102137109</v>
      </c>
    </row>
    <row r="52" spans="1:5" x14ac:dyDescent="0.2">
      <c r="A52" s="11" t="s">
        <v>22</v>
      </c>
      <c r="B52" s="12" t="s">
        <v>23</v>
      </c>
      <c r="C52" s="13">
        <v>329000</v>
      </c>
      <c r="D52" s="14">
        <v>28031.16</v>
      </c>
      <c r="E52" s="15">
        <f t="shared" si="0"/>
        <v>8.5201094224924015E-2</v>
      </c>
    </row>
    <row r="53" spans="1:5" x14ac:dyDescent="0.2">
      <c r="A53" s="11" t="s">
        <v>24</v>
      </c>
      <c r="B53" s="12" t="s">
        <v>25</v>
      </c>
      <c r="C53" s="13">
        <v>15000</v>
      </c>
      <c r="D53" s="14">
        <v>0</v>
      </c>
      <c r="E53" s="15">
        <f t="shared" si="0"/>
        <v>0</v>
      </c>
    </row>
    <row r="54" spans="1:5" x14ac:dyDescent="0.2">
      <c r="A54" s="11" t="s">
        <v>26</v>
      </c>
      <c r="B54" s="12" t="s">
        <v>27</v>
      </c>
      <c r="C54" s="13">
        <v>930000</v>
      </c>
      <c r="D54" s="14">
        <v>270270.23</v>
      </c>
      <c r="E54" s="15">
        <f t="shared" si="0"/>
        <v>0.29061315053763437</v>
      </c>
    </row>
    <row r="55" spans="1:5" x14ac:dyDescent="0.2">
      <c r="A55" s="11" t="s">
        <v>28</v>
      </c>
      <c r="B55" s="12" t="s">
        <v>29</v>
      </c>
      <c r="C55" s="13">
        <v>315000</v>
      </c>
      <c r="D55" s="14">
        <v>22191.200000000001</v>
      </c>
      <c r="E55" s="15">
        <f t="shared" si="0"/>
        <v>7.0448253968253965E-2</v>
      </c>
    </row>
    <row r="56" spans="1:5" x14ac:dyDescent="0.2">
      <c r="A56" s="11" t="s">
        <v>30</v>
      </c>
      <c r="B56" s="12" t="s">
        <v>31</v>
      </c>
      <c r="C56" s="13">
        <v>10000</v>
      </c>
      <c r="D56" s="14">
        <v>0</v>
      </c>
      <c r="E56" s="15">
        <f t="shared" si="0"/>
        <v>0</v>
      </c>
    </row>
    <row r="57" spans="1:5" x14ac:dyDescent="0.2">
      <c r="A57" s="11" t="s">
        <v>32</v>
      </c>
      <c r="B57" s="12" t="s">
        <v>33</v>
      </c>
      <c r="C57" s="13">
        <v>88080</v>
      </c>
      <c r="D57" s="14">
        <v>16360.17</v>
      </c>
      <c r="E57" s="15">
        <f t="shared" si="0"/>
        <v>0.18574216621253406</v>
      </c>
    </row>
    <row r="58" spans="1:5" x14ac:dyDescent="0.2">
      <c r="A58" s="11" t="s">
        <v>34</v>
      </c>
      <c r="B58" s="12" t="s">
        <v>35</v>
      </c>
      <c r="C58" s="13">
        <v>264220</v>
      </c>
      <c r="D58" s="14">
        <v>51132.09</v>
      </c>
      <c r="E58" s="15">
        <f t="shared" si="0"/>
        <v>0.19352089168117476</v>
      </c>
    </row>
    <row r="59" spans="1:5" x14ac:dyDescent="0.2">
      <c r="A59" s="11" t="s">
        <v>36</v>
      </c>
      <c r="B59" s="12" t="s">
        <v>37</v>
      </c>
      <c r="C59" s="13">
        <v>825000</v>
      </c>
      <c r="D59" s="14">
        <v>234478.58</v>
      </c>
      <c r="E59" s="15">
        <f t="shared" si="0"/>
        <v>0.28421646060606059</v>
      </c>
    </row>
    <row r="60" spans="1:5" x14ac:dyDescent="0.2">
      <c r="A60" s="11" t="s">
        <v>38</v>
      </c>
      <c r="B60" s="12" t="s">
        <v>39</v>
      </c>
      <c r="C60" s="13">
        <v>25000</v>
      </c>
      <c r="D60" s="14">
        <v>1353.84</v>
      </c>
      <c r="E60" s="15">
        <f t="shared" si="0"/>
        <v>5.4153599999999996E-2</v>
      </c>
    </row>
    <row r="61" spans="1:5" ht="25.5" x14ac:dyDescent="0.2">
      <c r="A61" s="11" t="s">
        <v>40</v>
      </c>
      <c r="B61" s="12" t="s">
        <v>41</v>
      </c>
      <c r="C61" s="13">
        <v>10000</v>
      </c>
      <c r="D61" s="14">
        <v>4900</v>
      </c>
      <c r="E61" s="15">
        <f t="shared" si="0"/>
        <v>0.49</v>
      </c>
    </row>
    <row r="62" spans="1:5" x14ac:dyDescent="0.2">
      <c r="A62" s="18" t="s">
        <v>16</v>
      </c>
      <c r="B62" s="19" t="s">
        <v>99</v>
      </c>
      <c r="C62" s="20">
        <f>C63+C64+C65+C66+C67+C68+C69+C70+C71+C72+C73+C74</f>
        <v>6054100</v>
      </c>
      <c r="D62" s="21">
        <f>D63+D64+D65+D66+D67+D68+D69+D70+D71+D72+D73+D74</f>
        <v>1630849.94</v>
      </c>
      <c r="E62" s="22">
        <f t="shared" si="0"/>
        <v>0.26937941890619577</v>
      </c>
    </row>
    <row r="63" spans="1:5" x14ac:dyDescent="0.2">
      <c r="A63" s="11" t="s">
        <v>18</v>
      </c>
      <c r="B63" s="12" t="s">
        <v>19</v>
      </c>
      <c r="C63" s="13">
        <v>3605000</v>
      </c>
      <c r="D63" s="14">
        <v>954816.62</v>
      </c>
      <c r="E63" s="15">
        <f t="shared" si="0"/>
        <v>0.26485897919556173</v>
      </c>
    </row>
    <row r="64" spans="1:5" x14ac:dyDescent="0.2">
      <c r="A64" s="11" t="s">
        <v>20</v>
      </c>
      <c r="B64" s="12" t="s">
        <v>21</v>
      </c>
      <c r="C64" s="13">
        <v>984700</v>
      </c>
      <c r="D64" s="14">
        <v>215678.45</v>
      </c>
      <c r="E64" s="15">
        <f t="shared" si="0"/>
        <v>0.21902960292474866</v>
      </c>
    </row>
    <row r="65" spans="1:5" x14ac:dyDescent="0.2">
      <c r="A65" s="11" t="s">
        <v>22</v>
      </c>
      <c r="B65" s="12" t="s">
        <v>23</v>
      </c>
      <c r="C65" s="13">
        <v>189300</v>
      </c>
      <c r="D65" s="14">
        <v>79912.03</v>
      </c>
      <c r="E65" s="15">
        <f t="shared" si="0"/>
        <v>0.42214490227152668</v>
      </c>
    </row>
    <row r="66" spans="1:5" x14ac:dyDescent="0.2">
      <c r="A66" s="11" t="s">
        <v>24</v>
      </c>
      <c r="B66" s="12" t="s">
        <v>25</v>
      </c>
      <c r="C66" s="13">
        <v>7000</v>
      </c>
      <c r="D66" s="14">
        <v>1398</v>
      </c>
      <c r="E66" s="15">
        <f t="shared" si="0"/>
        <v>0.19971428571428571</v>
      </c>
    </row>
    <row r="67" spans="1:5" x14ac:dyDescent="0.2">
      <c r="A67" s="11" t="s">
        <v>26</v>
      </c>
      <c r="B67" s="12" t="s">
        <v>27</v>
      </c>
      <c r="C67" s="13">
        <v>700000</v>
      </c>
      <c r="D67" s="14">
        <v>209703.97</v>
      </c>
      <c r="E67" s="15">
        <f t="shared" si="0"/>
        <v>0.29957709999999999</v>
      </c>
    </row>
    <row r="68" spans="1:5" x14ac:dyDescent="0.2">
      <c r="A68" s="11" t="s">
        <v>28</v>
      </c>
      <c r="B68" s="12" t="s">
        <v>29</v>
      </c>
      <c r="C68" s="13">
        <v>245900</v>
      </c>
      <c r="D68" s="14">
        <v>81396.41</v>
      </c>
      <c r="E68" s="15">
        <f t="shared" si="0"/>
        <v>0.33101427409516065</v>
      </c>
    </row>
    <row r="69" spans="1:5" x14ac:dyDescent="0.2">
      <c r="A69" s="11" t="s">
        <v>30</v>
      </c>
      <c r="B69" s="12" t="s">
        <v>31</v>
      </c>
      <c r="C69" s="13">
        <v>5000</v>
      </c>
      <c r="D69" s="14">
        <v>644</v>
      </c>
      <c r="E69" s="15">
        <f t="shared" si="0"/>
        <v>0.1288</v>
      </c>
    </row>
    <row r="70" spans="1:5" x14ac:dyDescent="0.2">
      <c r="A70" s="11" t="s">
        <v>32</v>
      </c>
      <c r="B70" s="12" t="s">
        <v>33</v>
      </c>
      <c r="C70" s="13">
        <v>29200</v>
      </c>
      <c r="D70" s="14">
        <v>0</v>
      </c>
      <c r="E70" s="15">
        <f t="shared" ref="E70:E133" si="2">D70/C70</f>
        <v>0</v>
      </c>
    </row>
    <row r="71" spans="1:5" x14ac:dyDescent="0.2">
      <c r="A71" s="11" t="s">
        <v>34</v>
      </c>
      <c r="B71" s="12" t="s">
        <v>35</v>
      </c>
      <c r="C71" s="13">
        <v>59000</v>
      </c>
      <c r="D71" s="14">
        <v>12864.42</v>
      </c>
      <c r="E71" s="15">
        <f t="shared" si="2"/>
        <v>0.21804101694915254</v>
      </c>
    </row>
    <row r="72" spans="1:5" x14ac:dyDescent="0.2">
      <c r="A72" s="11" t="s">
        <v>36</v>
      </c>
      <c r="B72" s="12" t="s">
        <v>37</v>
      </c>
      <c r="C72" s="13">
        <v>199900</v>
      </c>
      <c r="D72" s="14">
        <v>70825.8</v>
      </c>
      <c r="E72" s="15">
        <f t="shared" si="2"/>
        <v>0.35430615307653829</v>
      </c>
    </row>
    <row r="73" spans="1:5" x14ac:dyDescent="0.2">
      <c r="A73" s="11" t="s">
        <v>38</v>
      </c>
      <c r="B73" s="12" t="s">
        <v>39</v>
      </c>
      <c r="C73" s="13">
        <v>24100</v>
      </c>
      <c r="D73" s="14">
        <v>3610.24</v>
      </c>
      <c r="E73" s="15">
        <f t="shared" si="2"/>
        <v>0.14980248962655601</v>
      </c>
    </row>
    <row r="74" spans="1:5" ht="25.5" x14ac:dyDescent="0.2">
      <c r="A74" s="11" t="s">
        <v>40</v>
      </c>
      <c r="B74" s="12" t="s">
        <v>41</v>
      </c>
      <c r="C74" s="13">
        <v>5000</v>
      </c>
      <c r="D74" s="14">
        <v>0</v>
      </c>
      <c r="E74" s="15">
        <f t="shared" si="2"/>
        <v>0</v>
      </c>
    </row>
    <row r="75" spans="1:5" x14ac:dyDescent="0.2">
      <c r="A75" s="18" t="s">
        <v>16</v>
      </c>
      <c r="B75" s="19" t="s">
        <v>100</v>
      </c>
      <c r="C75" s="20">
        <f>C76+C77+C78+C79+C80+C81+C82+C83+C84+C85+C86+C87</f>
        <v>4234266</v>
      </c>
      <c r="D75" s="21">
        <f>D76+D77+D78+D79+D80+D81+D82+D83+D84+D85+D86+D87</f>
        <v>1076959.05</v>
      </c>
      <c r="E75" s="22">
        <f t="shared" si="2"/>
        <v>0.25434373985951758</v>
      </c>
    </row>
    <row r="76" spans="1:5" x14ac:dyDescent="0.2">
      <c r="A76" s="11" t="s">
        <v>18</v>
      </c>
      <c r="B76" s="12" t="s">
        <v>19</v>
      </c>
      <c r="C76" s="13">
        <v>2244200</v>
      </c>
      <c r="D76" s="14">
        <v>653393.06000000006</v>
      </c>
      <c r="E76" s="15">
        <f t="shared" si="2"/>
        <v>0.29114742892790307</v>
      </c>
    </row>
    <row r="77" spans="1:5" x14ac:dyDescent="0.2">
      <c r="A77" s="11" t="s">
        <v>20</v>
      </c>
      <c r="B77" s="12" t="s">
        <v>21</v>
      </c>
      <c r="C77" s="13">
        <v>493720</v>
      </c>
      <c r="D77" s="14">
        <v>148311.82</v>
      </c>
      <c r="E77" s="15">
        <f t="shared" si="2"/>
        <v>0.30039662156688002</v>
      </c>
    </row>
    <row r="78" spans="1:5" x14ac:dyDescent="0.2">
      <c r="A78" s="11" t="s">
        <v>22</v>
      </c>
      <c r="B78" s="12" t="s">
        <v>23</v>
      </c>
      <c r="C78" s="13">
        <v>95200</v>
      </c>
      <c r="D78" s="14">
        <v>11418</v>
      </c>
      <c r="E78" s="15">
        <f t="shared" si="2"/>
        <v>0.11993697478991597</v>
      </c>
    </row>
    <row r="79" spans="1:5" x14ac:dyDescent="0.2">
      <c r="A79" s="11" t="s">
        <v>24</v>
      </c>
      <c r="B79" s="12" t="s">
        <v>25</v>
      </c>
      <c r="C79" s="13">
        <v>6000</v>
      </c>
      <c r="D79" s="14">
        <v>0</v>
      </c>
      <c r="E79" s="15">
        <f t="shared" si="2"/>
        <v>0</v>
      </c>
    </row>
    <row r="80" spans="1:5" x14ac:dyDescent="0.2">
      <c r="A80" s="11" t="s">
        <v>26</v>
      </c>
      <c r="B80" s="12" t="s">
        <v>27</v>
      </c>
      <c r="C80" s="13">
        <v>434500</v>
      </c>
      <c r="D80" s="14">
        <v>100748.88</v>
      </c>
      <c r="E80" s="15">
        <f t="shared" si="2"/>
        <v>0.23187314154200231</v>
      </c>
    </row>
    <row r="81" spans="1:5" x14ac:dyDescent="0.2">
      <c r="A81" s="11" t="s">
        <v>28</v>
      </c>
      <c r="B81" s="12" t="s">
        <v>29</v>
      </c>
      <c r="C81" s="13">
        <v>429186</v>
      </c>
      <c r="D81" s="14">
        <v>22873.94</v>
      </c>
      <c r="E81" s="15">
        <f t="shared" si="2"/>
        <v>5.3296100059181797E-2</v>
      </c>
    </row>
    <row r="82" spans="1:5" x14ac:dyDescent="0.2">
      <c r="A82" s="11" t="s">
        <v>30</v>
      </c>
      <c r="B82" s="12" t="s">
        <v>31</v>
      </c>
      <c r="C82" s="13">
        <v>7000</v>
      </c>
      <c r="D82" s="14">
        <v>0</v>
      </c>
      <c r="E82" s="15">
        <f t="shared" si="2"/>
        <v>0</v>
      </c>
    </row>
    <row r="83" spans="1:5" x14ac:dyDescent="0.2">
      <c r="A83" s="11" t="s">
        <v>32</v>
      </c>
      <c r="B83" s="12" t="s">
        <v>33</v>
      </c>
      <c r="C83" s="13">
        <v>45960</v>
      </c>
      <c r="D83" s="14">
        <v>3815.29</v>
      </c>
      <c r="E83" s="15">
        <f t="shared" si="2"/>
        <v>8.3013272410791997E-2</v>
      </c>
    </row>
    <row r="84" spans="1:5" x14ac:dyDescent="0.2">
      <c r="A84" s="11" t="s">
        <v>34</v>
      </c>
      <c r="B84" s="12" t="s">
        <v>35</v>
      </c>
      <c r="C84" s="13">
        <v>66000</v>
      </c>
      <c r="D84" s="14">
        <v>2230.98</v>
      </c>
      <c r="E84" s="15">
        <f t="shared" si="2"/>
        <v>3.3802727272727276E-2</v>
      </c>
    </row>
    <row r="85" spans="1:5" x14ac:dyDescent="0.2">
      <c r="A85" s="11" t="s">
        <v>36</v>
      </c>
      <c r="B85" s="12" t="s">
        <v>37</v>
      </c>
      <c r="C85" s="13">
        <v>406300</v>
      </c>
      <c r="D85" s="14">
        <v>133941.44</v>
      </c>
      <c r="E85" s="15">
        <f t="shared" si="2"/>
        <v>0.32966143243908441</v>
      </c>
    </row>
    <row r="86" spans="1:5" x14ac:dyDescent="0.2">
      <c r="A86" s="11" t="s">
        <v>38</v>
      </c>
      <c r="B86" s="12" t="s">
        <v>39</v>
      </c>
      <c r="C86" s="13">
        <v>1200</v>
      </c>
      <c r="D86" s="14">
        <v>225.64</v>
      </c>
      <c r="E86" s="15">
        <f t="shared" si="2"/>
        <v>0.18803333333333333</v>
      </c>
    </row>
    <row r="87" spans="1:5" ht="25.5" x14ac:dyDescent="0.2">
      <c r="A87" s="11" t="s">
        <v>40</v>
      </c>
      <c r="B87" s="12" t="s">
        <v>41</v>
      </c>
      <c r="C87" s="13">
        <v>5000</v>
      </c>
      <c r="D87" s="14">
        <v>0</v>
      </c>
      <c r="E87" s="15">
        <f t="shared" si="2"/>
        <v>0</v>
      </c>
    </row>
    <row r="88" spans="1:5" x14ac:dyDescent="0.2">
      <c r="A88" s="18" t="s">
        <v>16</v>
      </c>
      <c r="B88" s="19" t="s">
        <v>101</v>
      </c>
      <c r="C88" s="20">
        <f>C89+C90+C91+C92+C93+C94+C95+C96+C97+C98+C99+C100</f>
        <v>6975700</v>
      </c>
      <c r="D88" s="21">
        <f>D89+D90+D91+D92+D93+D94+D95+D96+D97+D98+D99+D100</f>
        <v>2099812.75</v>
      </c>
      <c r="E88" s="22">
        <f t="shared" si="2"/>
        <v>0.30101821322591282</v>
      </c>
    </row>
    <row r="89" spans="1:5" x14ac:dyDescent="0.2">
      <c r="A89" s="11" t="s">
        <v>18</v>
      </c>
      <c r="B89" s="12" t="s">
        <v>19</v>
      </c>
      <c r="C89" s="13">
        <v>4250000</v>
      </c>
      <c r="D89" s="14">
        <v>1294928.49</v>
      </c>
      <c r="E89" s="15">
        <f t="shared" si="2"/>
        <v>0.30468905647058825</v>
      </c>
    </row>
    <row r="90" spans="1:5" x14ac:dyDescent="0.2">
      <c r="A90" s="11" t="s">
        <v>20</v>
      </c>
      <c r="B90" s="12" t="s">
        <v>21</v>
      </c>
      <c r="C90" s="13">
        <v>935000</v>
      </c>
      <c r="D90" s="14">
        <v>281324.79999999999</v>
      </c>
      <c r="E90" s="15">
        <f t="shared" si="2"/>
        <v>0.30088213903743316</v>
      </c>
    </row>
    <row r="91" spans="1:5" x14ac:dyDescent="0.2">
      <c r="A91" s="11" t="s">
        <v>22</v>
      </c>
      <c r="B91" s="12" t="s">
        <v>23</v>
      </c>
      <c r="C91" s="13">
        <v>146700</v>
      </c>
      <c r="D91" s="14">
        <v>32338</v>
      </c>
      <c r="E91" s="15">
        <f t="shared" si="2"/>
        <v>0.22043626448534423</v>
      </c>
    </row>
    <row r="92" spans="1:5" x14ac:dyDescent="0.2">
      <c r="A92" s="11" t="s">
        <v>24</v>
      </c>
      <c r="B92" s="12" t="s">
        <v>25</v>
      </c>
      <c r="C92" s="13">
        <v>6000</v>
      </c>
      <c r="D92" s="14">
        <v>6000</v>
      </c>
      <c r="E92" s="15">
        <f t="shared" si="2"/>
        <v>1</v>
      </c>
    </row>
    <row r="93" spans="1:5" x14ac:dyDescent="0.2">
      <c r="A93" s="11" t="s">
        <v>26</v>
      </c>
      <c r="B93" s="12" t="s">
        <v>27</v>
      </c>
      <c r="C93" s="13">
        <v>560000</v>
      </c>
      <c r="D93" s="14">
        <v>156561.26999999999</v>
      </c>
      <c r="E93" s="15">
        <f t="shared" si="2"/>
        <v>0.27957369642857138</v>
      </c>
    </row>
    <row r="94" spans="1:5" x14ac:dyDescent="0.2">
      <c r="A94" s="11" t="s">
        <v>28</v>
      </c>
      <c r="B94" s="12" t="s">
        <v>29</v>
      </c>
      <c r="C94" s="13">
        <v>150100</v>
      </c>
      <c r="D94" s="14">
        <v>48165.06</v>
      </c>
      <c r="E94" s="15">
        <f t="shared" si="2"/>
        <v>0.32088647568287809</v>
      </c>
    </row>
    <row r="95" spans="1:5" x14ac:dyDescent="0.2">
      <c r="A95" s="11" t="s">
        <v>30</v>
      </c>
      <c r="B95" s="12" t="s">
        <v>31</v>
      </c>
      <c r="C95" s="13">
        <v>6000</v>
      </c>
      <c r="D95" s="14">
        <v>3720</v>
      </c>
      <c r="E95" s="15">
        <f t="shared" si="2"/>
        <v>0.62</v>
      </c>
    </row>
    <row r="96" spans="1:5" x14ac:dyDescent="0.2">
      <c r="A96" s="11" t="s">
        <v>32</v>
      </c>
      <c r="B96" s="12" t="s">
        <v>33</v>
      </c>
      <c r="C96" s="13">
        <v>72000</v>
      </c>
      <c r="D96" s="14">
        <v>16744.37</v>
      </c>
      <c r="E96" s="15">
        <f t="shared" si="2"/>
        <v>0.23256069444444444</v>
      </c>
    </row>
    <row r="97" spans="1:5" x14ac:dyDescent="0.2">
      <c r="A97" s="11" t="s">
        <v>34</v>
      </c>
      <c r="B97" s="12" t="s">
        <v>35</v>
      </c>
      <c r="C97" s="13">
        <v>130000</v>
      </c>
      <c r="D97" s="14">
        <v>35900.47</v>
      </c>
      <c r="E97" s="15">
        <f t="shared" si="2"/>
        <v>0.27615746153846155</v>
      </c>
    </row>
    <row r="98" spans="1:5" x14ac:dyDescent="0.2">
      <c r="A98" s="11" t="s">
        <v>36</v>
      </c>
      <c r="B98" s="12" t="s">
        <v>37</v>
      </c>
      <c r="C98" s="13">
        <v>700000</v>
      </c>
      <c r="D98" s="14">
        <v>216071.27</v>
      </c>
      <c r="E98" s="15">
        <f t="shared" si="2"/>
        <v>0.30867324285714282</v>
      </c>
    </row>
    <row r="99" spans="1:5" x14ac:dyDescent="0.2">
      <c r="A99" s="11" t="s">
        <v>38</v>
      </c>
      <c r="B99" s="12" t="s">
        <v>39</v>
      </c>
      <c r="C99" s="13">
        <v>15000</v>
      </c>
      <c r="D99" s="14">
        <v>3159.02</v>
      </c>
      <c r="E99" s="15">
        <f t="shared" si="2"/>
        <v>0.21060133333333333</v>
      </c>
    </row>
    <row r="100" spans="1:5" ht="25.5" x14ac:dyDescent="0.2">
      <c r="A100" s="11" t="s">
        <v>40</v>
      </c>
      <c r="B100" s="12" t="s">
        <v>41</v>
      </c>
      <c r="C100" s="13">
        <v>4900</v>
      </c>
      <c r="D100" s="14">
        <v>4900</v>
      </c>
      <c r="E100" s="15">
        <f t="shared" si="2"/>
        <v>1</v>
      </c>
    </row>
    <row r="101" spans="1:5" x14ac:dyDescent="0.2">
      <c r="A101" s="18" t="s">
        <v>16</v>
      </c>
      <c r="B101" s="19" t="s">
        <v>102</v>
      </c>
      <c r="C101" s="20">
        <f>C102+C103+C104+C105+C106+C107+C108+C109+C110+C111+C112</f>
        <v>8296760</v>
      </c>
      <c r="D101" s="21">
        <f>D102+D103+D104+D105+D106+D107+D108+D109+D110+D111+D112</f>
        <v>2324558.1800000002</v>
      </c>
      <c r="E101" s="22">
        <f t="shared" si="2"/>
        <v>0.28017662075316152</v>
      </c>
    </row>
    <row r="102" spans="1:5" x14ac:dyDescent="0.2">
      <c r="A102" s="11" t="s">
        <v>18</v>
      </c>
      <c r="B102" s="12" t="s">
        <v>19</v>
      </c>
      <c r="C102" s="13">
        <v>4800000</v>
      </c>
      <c r="D102" s="14">
        <v>1352268.71</v>
      </c>
      <c r="E102" s="15">
        <f t="shared" si="2"/>
        <v>0.28172264791666668</v>
      </c>
    </row>
    <row r="103" spans="1:5" x14ac:dyDescent="0.2">
      <c r="A103" s="11" t="s">
        <v>20</v>
      </c>
      <c r="B103" s="12" t="s">
        <v>21</v>
      </c>
      <c r="C103" s="13">
        <v>1058000</v>
      </c>
      <c r="D103" s="14">
        <v>302517.02</v>
      </c>
      <c r="E103" s="15">
        <f t="shared" si="2"/>
        <v>0.28593291115311908</v>
      </c>
    </row>
    <row r="104" spans="1:5" x14ac:dyDescent="0.2">
      <c r="A104" s="11" t="s">
        <v>22</v>
      </c>
      <c r="B104" s="12" t="s">
        <v>23</v>
      </c>
      <c r="C104" s="13">
        <v>167300</v>
      </c>
      <c r="D104" s="14">
        <v>0</v>
      </c>
      <c r="E104" s="15">
        <f t="shared" si="2"/>
        <v>0</v>
      </c>
    </row>
    <row r="105" spans="1:5" x14ac:dyDescent="0.2">
      <c r="A105" s="11" t="s">
        <v>24</v>
      </c>
      <c r="B105" s="12" t="s">
        <v>25</v>
      </c>
      <c r="C105" s="13">
        <v>8000</v>
      </c>
      <c r="D105" s="14">
        <v>0</v>
      </c>
      <c r="E105" s="15">
        <f t="shared" si="2"/>
        <v>0</v>
      </c>
    </row>
    <row r="106" spans="1:5" x14ac:dyDescent="0.2">
      <c r="A106" s="11" t="s">
        <v>26</v>
      </c>
      <c r="B106" s="12" t="s">
        <v>27</v>
      </c>
      <c r="C106" s="13">
        <v>660000</v>
      </c>
      <c r="D106" s="14">
        <v>218641.63</v>
      </c>
      <c r="E106" s="15">
        <f t="shared" si="2"/>
        <v>0.33127519696969698</v>
      </c>
    </row>
    <row r="107" spans="1:5" x14ac:dyDescent="0.2">
      <c r="A107" s="11" t="s">
        <v>28</v>
      </c>
      <c r="B107" s="12" t="s">
        <v>29</v>
      </c>
      <c r="C107" s="13">
        <v>190000</v>
      </c>
      <c r="D107" s="14">
        <v>68648.41</v>
      </c>
      <c r="E107" s="15">
        <f t="shared" si="2"/>
        <v>0.36130742105263158</v>
      </c>
    </row>
    <row r="108" spans="1:5" x14ac:dyDescent="0.2">
      <c r="A108" s="11" t="s">
        <v>30</v>
      </c>
      <c r="B108" s="12" t="s">
        <v>31</v>
      </c>
      <c r="C108" s="13">
        <v>7000</v>
      </c>
      <c r="D108" s="14">
        <v>752</v>
      </c>
      <c r="E108" s="15">
        <f t="shared" si="2"/>
        <v>0.10742857142857143</v>
      </c>
    </row>
    <row r="109" spans="1:5" x14ac:dyDescent="0.2">
      <c r="A109" s="11" t="s">
        <v>32</v>
      </c>
      <c r="B109" s="12" t="s">
        <v>33</v>
      </c>
      <c r="C109" s="13">
        <v>80010</v>
      </c>
      <c r="D109" s="14">
        <v>16136.06</v>
      </c>
      <c r="E109" s="15">
        <f t="shared" si="2"/>
        <v>0.20167554055743031</v>
      </c>
    </row>
    <row r="110" spans="1:5" x14ac:dyDescent="0.2">
      <c r="A110" s="11" t="s">
        <v>34</v>
      </c>
      <c r="B110" s="12" t="s">
        <v>35</v>
      </c>
      <c r="C110" s="13">
        <v>219900</v>
      </c>
      <c r="D110" s="14">
        <v>53980.28</v>
      </c>
      <c r="E110" s="15">
        <f t="shared" si="2"/>
        <v>0.24547648931332422</v>
      </c>
    </row>
    <row r="111" spans="1:5" x14ac:dyDescent="0.2">
      <c r="A111" s="11" t="s">
        <v>36</v>
      </c>
      <c r="B111" s="12" t="s">
        <v>37</v>
      </c>
      <c r="C111" s="13">
        <v>1081550</v>
      </c>
      <c r="D111" s="14">
        <v>309808.95</v>
      </c>
      <c r="E111" s="15">
        <f t="shared" si="2"/>
        <v>0.28644903148259443</v>
      </c>
    </row>
    <row r="112" spans="1:5" x14ac:dyDescent="0.2">
      <c r="A112" s="11" t="s">
        <v>38</v>
      </c>
      <c r="B112" s="12" t="s">
        <v>39</v>
      </c>
      <c r="C112" s="13">
        <v>25000</v>
      </c>
      <c r="D112" s="14">
        <v>1805.12</v>
      </c>
      <c r="E112" s="15">
        <f t="shared" si="2"/>
        <v>7.22048E-2</v>
      </c>
    </row>
    <row r="113" spans="1:5" x14ac:dyDescent="0.2">
      <c r="A113" s="18" t="s">
        <v>16</v>
      </c>
      <c r="B113" s="19" t="s">
        <v>103</v>
      </c>
      <c r="C113" s="20">
        <f>C114+C115+C116+C117+C118+C119+C120+C121+C122+C123+C124</f>
        <v>4830000</v>
      </c>
      <c r="D113" s="21">
        <f>D114+D115+D116+D117+D118+D119+D120+D121+D122+D123+D124</f>
        <v>1275561.0799999998</v>
      </c>
      <c r="E113" s="22">
        <f t="shared" si="2"/>
        <v>0.26409132091097304</v>
      </c>
    </row>
    <row r="114" spans="1:5" x14ac:dyDescent="0.2">
      <c r="A114" s="11" t="s">
        <v>18</v>
      </c>
      <c r="B114" s="12" t="s">
        <v>19</v>
      </c>
      <c r="C114" s="13">
        <v>2700000</v>
      </c>
      <c r="D114" s="14">
        <v>791438.1</v>
      </c>
      <c r="E114" s="15">
        <f t="shared" si="2"/>
        <v>0.2931252222222222</v>
      </c>
    </row>
    <row r="115" spans="1:5" x14ac:dyDescent="0.2">
      <c r="A115" s="11" t="s">
        <v>20</v>
      </c>
      <c r="B115" s="12" t="s">
        <v>21</v>
      </c>
      <c r="C115" s="13">
        <v>587400</v>
      </c>
      <c r="D115" s="14">
        <v>175224</v>
      </c>
      <c r="E115" s="15">
        <f t="shared" si="2"/>
        <v>0.29830439223697652</v>
      </c>
    </row>
    <row r="116" spans="1:5" x14ac:dyDescent="0.2">
      <c r="A116" s="11" t="s">
        <v>22</v>
      </c>
      <c r="B116" s="12" t="s">
        <v>23</v>
      </c>
      <c r="C116" s="13">
        <v>121400</v>
      </c>
      <c r="D116" s="14">
        <v>0</v>
      </c>
      <c r="E116" s="15">
        <f t="shared" si="2"/>
        <v>0</v>
      </c>
    </row>
    <row r="117" spans="1:5" x14ac:dyDescent="0.2">
      <c r="A117" s="11" t="s">
        <v>24</v>
      </c>
      <c r="B117" s="12" t="s">
        <v>25</v>
      </c>
      <c r="C117" s="13">
        <v>8000</v>
      </c>
      <c r="D117" s="14">
        <v>0</v>
      </c>
      <c r="E117" s="15">
        <f t="shared" si="2"/>
        <v>0</v>
      </c>
    </row>
    <row r="118" spans="1:5" x14ac:dyDescent="0.2">
      <c r="A118" s="11" t="s">
        <v>26</v>
      </c>
      <c r="B118" s="12" t="s">
        <v>27</v>
      </c>
      <c r="C118" s="13">
        <v>500000</v>
      </c>
      <c r="D118" s="14">
        <v>93016.53</v>
      </c>
      <c r="E118" s="15">
        <f t="shared" si="2"/>
        <v>0.18603306</v>
      </c>
    </row>
    <row r="119" spans="1:5" x14ac:dyDescent="0.2">
      <c r="A119" s="11" t="s">
        <v>28</v>
      </c>
      <c r="B119" s="12" t="s">
        <v>29</v>
      </c>
      <c r="C119" s="13">
        <v>95700</v>
      </c>
      <c r="D119" s="14">
        <v>26365.58</v>
      </c>
      <c r="E119" s="15">
        <f t="shared" si="2"/>
        <v>0.27550240334378268</v>
      </c>
    </row>
    <row r="120" spans="1:5" x14ac:dyDescent="0.2">
      <c r="A120" s="11" t="s">
        <v>30</v>
      </c>
      <c r="B120" s="12" t="s">
        <v>31</v>
      </c>
      <c r="C120" s="13">
        <v>1000</v>
      </c>
      <c r="D120" s="14">
        <v>0</v>
      </c>
      <c r="E120" s="15">
        <f t="shared" si="2"/>
        <v>0</v>
      </c>
    </row>
    <row r="121" spans="1:5" x14ac:dyDescent="0.2">
      <c r="A121" s="11" t="s">
        <v>32</v>
      </c>
      <c r="B121" s="12" t="s">
        <v>33</v>
      </c>
      <c r="C121" s="13">
        <v>19800</v>
      </c>
      <c r="D121" s="14">
        <v>3905.96</v>
      </c>
      <c r="E121" s="15">
        <f t="shared" si="2"/>
        <v>0.19727070707070707</v>
      </c>
    </row>
    <row r="122" spans="1:5" x14ac:dyDescent="0.2">
      <c r="A122" s="11" t="s">
        <v>34</v>
      </c>
      <c r="B122" s="12" t="s">
        <v>35</v>
      </c>
      <c r="C122" s="13">
        <v>176400</v>
      </c>
      <c r="D122" s="14">
        <v>42389.94</v>
      </c>
      <c r="E122" s="15">
        <f t="shared" si="2"/>
        <v>0.24030578231292518</v>
      </c>
    </row>
    <row r="123" spans="1:5" x14ac:dyDescent="0.2">
      <c r="A123" s="11" t="s">
        <v>36</v>
      </c>
      <c r="B123" s="12" t="s">
        <v>37</v>
      </c>
      <c r="C123" s="13">
        <v>616000</v>
      </c>
      <c r="D123" s="14">
        <v>142318.41</v>
      </c>
      <c r="E123" s="15">
        <f t="shared" si="2"/>
        <v>0.23103637987012987</v>
      </c>
    </row>
    <row r="124" spans="1:5" x14ac:dyDescent="0.2">
      <c r="A124" s="11" t="s">
        <v>38</v>
      </c>
      <c r="B124" s="12" t="s">
        <v>39</v>
      </c>
      <c r="C124" s="13">
        <v>4300</v>
      </c>
      <c r="D124" s="14">
        <v>902.56</v>
      </c>
      <c r="E124" s="15">
        <f t="shared" si="2"/>
        <v>0.20989767441860463</v>
      </c>
    </row>
    <row r="125" spans="1:5" ht="25.5" x14ac:dyDescent="0.2">
      <c r="A125" s="18" t="s">
        <v>61</v>
      </c>
      <c r="B125" s="19" t="s">
        <v>62</v>
      </c>
      <c r="C125" s="20">
        <f>C126</f>
        <v>300000</v>
      </c>
      <c r="D125" s="21">
        <f>D126</f>
        <v>0</v>
      </c>
      <c r="E125" s="22">
        <f t="shared" si="2"/>
        <v>0</v>
      </c>
    </row>
    <row r="126" spans="1:5" ht="25.5" x14ac:dyDescent="0.2">
      <c r="A126" s="11" t="s">
        <v>10</v>
      </c>
      <c r="B126" s="12" t="s">
        <v>11</v>
      </c>
      <c r="C126" s="13">
        <v>300000</v>
      </c>
      <c r="D126" s="14">
        <v>0</v>
      </c>
      <c r="E126" s="15">
        <f t="shared" si="2"/>
        <v>0</v>
      </c>
    </row>
    <row r="127" spans="1:5" x14ac:dyDescent="0.2">
      <c r="A127" s="18" t="s">
        <v>63</v>
      </c>
      <c r="B127" s="19" t="s">
        <v>64</v>
      </c>
      <c r="C127" s="20">
        <f>C128+C129</f>
        <v>236000</v>
      </c>
      <c r="D127" s="21">
        <f>D128+D129</f>
        <v>0</v>
      </c>
      <c r="E127" s="22">
        <f t="shared" si="2"/>
        <v>0</v>
      </c>
    </row>
    <row r="128" spans="1:5" x14ac:dyDescent="0.2">
      <c r="A128" s="11" t="s">
        <v>22</v>
      </c>
      <c r="B128" s="12" t="s">
        <v>23</v>
      </c>
      <c r="C128" s="13">
        <v>140000</v>
      </c>
      <c r="D128" s="14">
        <v>0</v>
      </c>
      <c r="E128" s="15">
        <f t="shared" si="2"/>
        <v>0</v>
      </c>
    </row>
    <row r="129" spans="1:5" ht="25.5" x14ac:dyDescent="0.2">
      <c r="A129" s="11" t="s">
        <v>40</v>
      </c>
      <c r="B129" s="12" t="s">
        <v>41</v>
      </c>
      <c r="C129" s="13">
        <v>96000</v>
      </c>
      <c r="D129" s="14">
        <v>0</v>
      </c>
      <c r="E129" s="15">
        <f t="shared" si="2"/>
        <v>0</v>
      </c>
    </row>
    <row r="130" spans="1:5" ht="51" x14ac:dyDescent="0.2">
      <c r="A130" s="18" t="s">
        <v>65</v>
      </c>
      <c r="B130" s="19" t="s">
        <v>66</v>
      </c>
      <c r="C130" s="20">
        <f>C131</f>
        <v>280000</v>
      </c>
      <c r="D130" s="21">
        <f>D131</f>
        <v>0</v>
      </c>
      <c r="E130" s="22">
        <f t="shared" si="2"/>
        <v>0</v>
      </c>
    </row>
    <row r="131" spans="1:5" ht="25.5" x14ac:dyDescent="0.2">
      <c r="A131" s="11" t="s">
        <v>40</v>
      </c>
      <c r="B131" s="12" t="s">
        <v>41</v>
      </c>
      <c r="C131" s="13">
        <v>280000</v>
      </c>
      <c r="D131" s="14">
        <v>0</v>
      </c>
      <c r="E131" s="15">
        <f t="shared" si="2"/>
        <v>0</v>
      </c>
    </row>
    <row r="132" spans="1:5" ht="25.5" x14ac:dyDescent="0.2">
      <c r="A132" s="18" t="s">
        <v>67</v>
      </c>
      <c r="B132" s="19" t="s">
        <v>68</v>
      </c>
      <c r="C132" s="20">
        <f>C133</f>
        <v>4829000</v>
      </c>
      <c r="D132" s="21">
        <f>D133</f>
        <v>334000</v>
      </c>
      <c r="E132" s="22">
        <f t="shared" si="2"/>
        <v>6.916545868709878E-2</v>
      </c>
    </row>
    <row r="133" spans="1:5" x14ac:dyDescent="0.2">
      <c r="A133" s="11" t="s">
        <v>57</v>
      </c>
      <c r="B133" s="12" t="s">
        <v>58</v>
      </c>
      <c r="C133" s="13">
        <v>4829000</v>
      </c>
      <c r="D133" s="14">
        <v>334000</v>
      </c>
      <c r="E133" s="15">
        <f t="shared" si="2"/>
        <v>6.916545868709878E-2</v>
      </c>
    </row>
    <row r="134" spans="1:5" ht="25.5" x14ac:dyDescent="0.2">
      <c r="A134" s="18" t="s">
        <v>80</v>
      </c>
      <c r="B134" s="19" t="s">
        <v>81</v>
      </c>
      <c r="C134" s="20">
        <f>C135+C136+C137+C138+C139+C140+C141+C142</f>
        <v>2466700</v>
      </c>
      <c r="D134" s="21">
        <f>D135+D136+D137+D138+D139+D140+D141+D142</f>
        <v>593041.73</v>
      </c>
      <c r="E134" s="22">
        <f t="shared" ref="E134:E167" si="3">D134/C134</f>
        <v>0.24041907406656665</v>
      </c>
    </row>
    <row r="135" spans="1:5" x14ac:dyDescent="0.2">
      <c r="A135" s="11" t="s">
        <v>18</v>
      </c>
      <c r="B135" s="12" t="s">
        <v>19</v>
      </c>
      <c r="C135" s="13">
        <v>1528800</v>
      </c>
      <c r="D135" s="14">
        <v>399070.93</v>
      </c>
      <c r="E135" s="15">
        <f t="shared" si="3"/>
        <v>0.26103540685504972</v>
      </c>
    </row>
    <row r="136" spans="1:5" x14ac:dyDescent="0.2">
      <c r="A136" s="11" t="s">
        <v>20</v>
      </c>
      <c r="B136" s="12" t="s">
        <v>21</v>
      </c>
      <c r="C136" s="13">
        <v>336490</v>
      </c>
      <c r="D136" s="14">
        <v>84864.74</v>
      </c>
      <c r="E136" s="15">
        <f t="shared" si="3"/>
        <v>0.25220583078248981</v>
      </c>
    </row>
    <row r="137" spans="1:5" x14ac:dyDescent="0.2">
      <c r="A137" s="11" t="s">
        <v>22</v>
      </c>
      <c r="B137" s="12" t="s">
        <v>23</v>
      </c>
      <c r="C137" s="13">
        <v>25000</v>
      </c>
      <c r="D137" s="14">
        <v>0</v>
      </c>
      <c r="E137" s="15">
        <f t="shared" si="3"/>
        <v>0</v>
      </c>
    </row>
    <row r="138" spans="1:5" x14ac:dyDescent="0.2">
      <c r="A138" s="11" t="s">
        <v>28</v>
      </c>
      <c r="B138" s="12" t="s">
        <v>29</v>
      </c>
      <c r="C138" s="13">
        <v>10000</v>
      </c>
      <c r="D138" s="14">
        <v>2210</v>
      </c>
      <c r="E138" s="15">
        <f t="shared" si="3"/>
        <v>0.221</v>
      </c>
    </row>
    <row r="139" spans="1:5" x14ac:dyDescent="0.2">
      <c r="A139" s="11" t="s">
        <v>32</v>
      </c>
      <c r="B139" s="12" t="s">
        <v>33</v>
      </c>
      <c r="C139" s="13">
        <v>2510</v>
      </c>
      <c r="D139" s="14">
        <v>393.58</v>
      </c>
      <c r="E139" s="15">
        <f t="shared" si="3"/>
        <v>0.15680478087649402</v>
      </c>
    </row>
    <row r="140" spans="1:5" x14ac:dyDescent="0.2">
      <c r="A140" s="11" t="s">
        <v>34</v>
      </c>
      <c r="B140" s="12" t="s">
        <v>35</v>
      </c>
      <c r="C140" s="13">
        <v>30000</v>
      </c>
      <c r="D140" s="14">
        <v>9282.48</v>
      </c>
      <c r="E140" s="15">
        <f t="shared" si="3"/>
        <v>0.30941599999999997</v>
      </c>
    </row>
    <row r="141" spans="1:5" x14ac:dyDescent="0.2">
      <c r="A141" s="11" t="s">
        <v>38</v>
      </c>
      <c r="B141" s="12" t="s">
        <v>39</v>
      </c>
      <c r="C141" s="13">
        <v>188900</v>
      </c>
      <c r="D141" s="14">
        <v>45220</v>
      </c>
      <c r="E141" s="15">
        <f t="shared" si="3"/>
        <v>0.23938591847538379</v>
      </c>
    </row>
    <row r="142" spans="1:5" ht="25.5" x14ac:dyDescent="0.2">
      <c r="A142" s="11" t="s">
        <v>40</v>
      </c>
      <c r="B142" s="12" t="s">
        <v>41</v>
      </c>
      <c r="C142" s="13">
        <v>345000</v>
      </c>
      <c r="D142" s="14">
        <v>52000</v>
      </c>
      <c r="E142" s="15">
        <f t="shared" si="3"/>
        <v>0.15072463768115943</v>
      </c>
    </row>
    <row r="143" spans="1:5" ht="25.5" x14ac:dyDescent="0.2">
      <c r="A143" s="18" t="s">
        <v>8</v>
      </c>
      <c r="B143" s="19" t="s">
        <v>9</v>
      </c>
      <c r="C143" s="20">
        <f>C144</f>
        <v>489500</v>
      </c>
      <c r="D143" s="21">
        <f>D144</f>
        <v>146104.46</v>
      </c>
      <c r="E143" s="22">
        <f t="shared" si="3"/>
        <v>0.29847693564862104</v>
      </c>
    </row>
    <row r="144" spans="1:5" ht="25.5" x14ac:dyDescent="0.2">
      <c r="A144" s="11" t="s">
        <v>10</v>
      </c>
      <c r="B144" s="12" t="s">
        <v>11</v>
      </c>
      <c r="C144" s="13">
        <v>489500</v>
      </c>
      <c r="D144" s="14">
        <v>146104.46</v>
      </c>
      <c r="E144" s="15">
        <f t="shared" si="3"/>
        <v>0.29847693564862104</v>
      </c>
    </row>
    <row r="145" spans="1:5" x14ac:dyDescent="0.2">
      <c r="A145" s="18" t="s">
        <v>69</v>
      </c>
      <c r="B145" s="19" t="s">
        <v>70</v>
      </c>
      <c r="C145" s="20">
        <f>C146+C147</f>
        <v>790000</v>
      </c>
      <c r="D145" s="21">
        <f>D146+D147</f>
        <v>12000</v>
      </c>
      <c r="E145" s="22">
        <f t="shared" si="3"/>
        <v>1.5189873417721518E-2</v>
      </c>
    </row>
    <row r="146" spans="1:5" x14ac:dyDescent="0.2">
      <c r="A146" s="11" t="s">
        <v>22</v>
      </c>
      <c r="B146" s="12" t="s">
        <v>23</v>
      </c>
      <c r="C146" s="13">
        <v>143000</v>
      </c>
      <c r="D146" s="14">
        <v>3000</v>
      </c>
      <c r="E146" s="15">
        <f t="shared" si="3"/>
        <v>2.097902097902098E-2</v>
      </c>
    </row>
    <row r="147" spans="1:5" ht="25.5" x14ac:dyDescent="0.2">
      <c r="A147" s="11" t="s">
        <v>40</v>
      </c>
      <c r="B147" s="12" t="s">
        <v>41</v>
      </c>
      <c r="C147" s="13">
        <v>647000</v>
      </c>
      <c r="D147" s="14">
        <v>9000</v>
      </c>
      <c r="E147" s="15">
        <f t="shared" si="3"/>
        <v>1.3910355486862442E-2</v>
      </c>
    </row>
    <row r="148" spans="1:5" ht="25.5" x14ac:dyDescent="0.2">
      <c r="A148" s="18" t="s">
        <v>84</v>
      </c>
      <c r="B148" s="19" t="s">
        <v>85</v>
      </c>
      <c r="C148" s="20">
        <f>C149</f>
        <v>2000000</v>
      </c>
      <c r="D148" s="21">
        <f>D149</f>
        <v>410538.69</v>
      </c>
      <c r="E148" s="22">
        <f t="shared" si="3"/>
        <v>0.20526934499999999</v>
      </c>
    </row>
    <row r="149" spans="1:5" ht="25.5" x14ac:dyDescent="0.2">
      <c r="A149" s="11" t="s">
        <v>10</v>
      </c>
      <c r="B149" s="12" t="s">
        <v>11</v>
      </c>
      <c r="C149" s="13">
        <v>2000000</v>
      </c>
      <c r="D149" s="14">
        <v>410538.69</v>
      </c>
      <c r="E149" s="15">
        <f t="shared" si="3"/>
        <v>0.20526934499999999</v>
      </c>
    </row>
    <row r="150" spans="1:5" ht="38.25" x14ac:dyDescent="0.2">
      <c r="A150" s="18" t="s">
        <v>13</v>
      </c>
      <c r="B150" s="19" t="s">
        <v>14</v>
      </c>
      <c r="C150" s="20">
        <f>C151+C152+C153</f>
        <v>7196000</v>
      </c>
      <c r="D150" s="21">
        <f>D151+D152+D153</f>
        <v>3562759</v>
      </c>
      <c r="E150" s="22">
        <f t="shared" si="3"/>
        <v>0.49510269594219009</v>
      </c>
    </row>
    <row r="151" spans="1:5" ht="25.5" x14ac:dyDescent="0.2">
      <c r="A151" s="11" t="s">
        <v>10</v>
      </c>
      <c r="B151" s="12" t="s">
        <v>105</v>
      </c>
      <c r="C151" s="13">
        <v>80000</v>
      </c>
      <c r="D151" s="14">
        <v>62759</v>
      </c>
      <c r="E151" s="15">
        <f t="shared" si="3"/>
        <v>0.7844875</v>
      </c>
    </row>
    <row r="152" spans="1:5" ht="25.5" x14ac:dyDescent="0.2">
      <c r="A152" s="11" t="s">
        <v>10</v>
      </c>
      <c r="B152" s="12" t="s">
        <v>106</v>
      </c>
      <c r="C152" s="13">
        <v>116000</v>
      </c>
      <c r="D152" s="14">
        <v>0</v>
      </c>
      <c r="E152" s="15">
        <f t="shared" si="3"/>
        <v>0</v>
      </c>
    </row>
    <row r="153" spans="1:5" ht="25.5" x14ac:dyDescent="0.2">
      <c r="A153" s="11" t="s">
        <v>10</v>
      </c>
      <c r="B153" s="12" t="s">
        <v>104</v>
      </c>
      <c r="C153" s="13">
        <v>7000000</v>
      </c>
      <c r="D153" s="14">
        <v>3500000</v>
      </c>
      <c r="E153" s="15">
        <f t="shared" si="3"/>
        <v>0.5</v>
      </c>
    </row>
    <row r="154" spans="1:5" x14ac:dyDescent="0.2">
      <c r="A154" s="18" t="s">
        <v>44</v>
      </c>
      <c r="B154" s="19" t="s">
        <v>45</v>
      </c>
      <c r="C154" s="20">
        <f>C155+C156</f>
        <v>27150000</v>
      </c>
      <c r="D154" s="21">
        <f>D155+D156</f>
        <v>3996448.98</v>
      </c>
      <c r="E154" s="22">
        <f t="shared" si="3"/>
        <v>0.14719885745856354</v>
      </c>
    </row>
    <row r="155" spans="1:5" ht="25.5" x14ac:dyDescent="0.2">
      <c r="A155" s="11" t="s">
        <v>10</v>
      </c>
      <c r="B155" s="12" t="s">
        <v>106</v>
      </c>
      <c r="C155" s="13">
        <v>23300000</v>
      </c>
      <c r="D155" s="14">
        <v>3139052.84</v>
      </c>
      <c r="E155" s="15">
        <f t="shared" si="3"/>
        <v>0.13472329785407725</v>
      </c>
    </row>
    <row r="156" spans="1:5" x14ac:dyDescent="0.2">
      <c r="A156" s="11" t="s">
        <v>34</v>
      </c>
      <c r="B156" s="12" t="s">
        <v>35</v>
      </c>
      <c r="C156" s="13">
        <v>3850000</v>
      </c>
      <c r="D156" s="14">
        <v>857396.14</v>
      </c>
      <c r="E156" s="15">
        <f t="shared" si="3"/>
        <v>0.22270029610389611</v>
      </c>
    </row>
    <row r="157" spans="1:5" ht="25.5" x14ac:dyDescent="0.2">
      <c r="A157" s="18" t="s">
        <v>87</v>
      </c>
      <c r="B157" s="19" t="s">
        <v>88</v>
      </c>
      <c r="C157" s="20">
        <f>C158</f>
        <v>350000</v>
      </c>
      <c r="D157" s="21">
        <f>D158</f>
        <v>0</v>
      </c>
      <c r="E157" s="22">
        <f t="shared" si="3"/>
        <v>0</v>
      </c>
    </row>
    <row r="158" spans="1:5" ht="25.5" x14ac:dyDescent="0.2">
      <c r="A158" s="11" t="s">
        <v>10</v>
      </c>
      <c r="B158" s="12" t="s">
        <v>107</v>
      </c>
      <c r="C158" s="13">
        <v>350000</v>
      </c>
      <c r="D158" s="14">
        <v>0</v>
      </c>
      <c r="E158" s="15">
        <f t="shared" si="3"/>
        <v>0</v>
      </c>
    </row>
    <row r="159" spans="1:5" x14ac:dyDescent="0.2">
      <c r="A159" s="18" t="s">
        <v>71</v>
      </c>
      <c r="B159" s="19" t="s">
        <v>72</v>
      </c>
      <c r="C159" s="20">
        <f>C160</f>
        <v>535000</v>
      </c>
      <c r="D159" s="21">
        <f>D160</f>
        <v>106415</v>
      </c>
      <c r="E159" s="22">
        <f t="shared" si="3"/>
        <v>0.19890654205607478</v>
      </c>
    </row>
    <row r="160" spans="1:5" x14ac:dyDescent="0.2">
      <c r="A160" s="11" t="s">
        <v>28</v>
      </c>
      <c r="B160" s="12" t="s">
        <v>29</v>
      </c>
      <c r="C160" s="13">
        <v>535000</v>
      </c>
      <c r="D160" s="14">
        <v>106415</v>
      </c>
      <c r="E160" s="15">
        <f t="shared" si="3"/>
        <v>0.19890654205607478</v>
      </c>
    </row>
    <row r="161" spans="1:5" ht="25.5" x14ac:dyDescent="0.2">
      <c r="A161" s="18" t="s">
        <v>73</v>
      </c>
      <c r="B161" s="19" t="s">
        <v>74</v>
      </c>
      <c r="C161" s="20">
        <f>C162</f>
        <v>130000</v>
      </c>
      <c r="D161" s="21">
        <f>D162</f>
        <v>15000</v>
      </c>
      <c r="E161" s="22">
        <f t="shared" si="3"/>
        <v>0.11538461538461539</v>
      </c>
    </row>
    <row r="162" spans="1:5" x14ac:dyDescent="0.2">
      <c r="A162" s="11" t="s">
        <v>28</v>
      </c>
      <c r="B162" s="12" t="s">
        <v>29</v>
      </c>
      <c r="C162" s="13">
        <v>130000</v>
      </c>
      <c r="D162" s="14">
        <v>15000</v>
      </c>
      <c r="E162" s="15">
        <f t="shared" si="3"/>
        <v>0.11538461538461539</v>
      </c>
    </row>
    <row r="163" spans="1:5" x14ac:dyDescent="0.2">
      <c r="A163" s="18" t="s">
        <v>90</v>
      </c>
      <c r="B163" s="19" t="s">
        <v>91</v>
      </c>
      <c r="C163" s="20">
        <f>C164</f>
        <v>1900000</v>
      </c>
      <c r="D163" s="21">
        <f>D164</f>
        <v>459452</v>
      </c>
      <c r="E163" s="22">
        <f t="shared" si="3"/>
        <v>0.24181684210526316</v>
      </c>
    </row>
    <row r="164" spans="1:5" ht="25.5" x14ac:dyDescent="0.2">
      <c r="A164" s="11" t="s">
        <v>10</v>
      </c>
      <c r="B164" s="12" t="s">
        <v>108</v>
      </c>
      <c r="C164" s="13">
        <v>1900000</v>
      </c>
      <c r="D164" s="14">
        <v>459452</v>
      </c>
      <c r="E164" s="15">
        <f t="shared" si="3"/>
        <v>0.24181684210526316</v>
      </c>
    </row>
    <row r="165" spans="1:5" x14ac:dyDescent="0.2">
      <c r="A165" s="18" t="s">
        <v>75</v>
      </c>
      <c r="B165" s="19" t="s">
        <v>76</v>
      </c>
      <c r="C165" s="20">
        <f>C166</f>
        <v>0</v>
      </c>
      <c r="D165" s="21">
        <f>D166</f>
        <v>1000000</v>
      </c>
      <c r="E165" s="22"/>
    </row>
    <row r="166" spans="1:5" ht="25.5" x14ac:dyDescent="0.2">
      <c r="A166" s="11" t="s">
        <v>77</v>
      </c>
      <c r="B166" s="12" t="s">
        <v>78</v>
      </c>
      <c r="C166" s="13">
        <v>0</v>
      </c>
      <c r="D166" s="14">
        <v>1000000</v>
      </c>
      <c r="E166" s="15"/>
    </row>
    <row r="167" spans="1:5" x14ac:dyDescent="0.2">
      <c r="A167" s="18" t="s">
        <v>92</v>
      </c>
      <c r="B167" s="19" t="s">
        <v>93</v>
      </c>
      <c r="C167" s="20">
        <f>C5+C18+C23+C125+C127+C130+C132+C134+C143+C145+C148+C150+C154+C157+C159+C161+C163+C165</f>
        <v>113204086</v>
      </c>
      <c r="D167" s="21">
        <f>D5+D18+D23+D125+D127+D130+D132+D134+D143+D145+D148+D150+D154+D157+D159+D161+D163+D165</f>
        <v>27211692.560000002</v>
      </c>
      <c r="E167" s="22">
        <f t="shared" si="3"/>
        <v>0.24037730016211609</v>
      </c>
    </row>
    <row r="169" spans="1:5" s="26" customFormat="1" ht="14.25" x14ac:dyDescent="0.2">
      <c r="A169" s="35" t="s">
        <v>111</v>
      </c>
      <c r="B169" s="35"/>
      <c r="C169" s="25"/>
      <c r="D169" s="36" t="s">
        <v>112</v>
      </c>
      <c r="E169" s="36"/>
    </row>
  </sheetData>
  <mergeCells count="4">
    <mergeCell ref="A3:D3"/>
    <mergeCell ref="A1:D2"/>
    <mergeCell ref="A169:B169"/>
    <mergeCell ref="D169:E169"/>
  </mergeCells>
  <pageMargins left="0.32" right="0.33" top="0.39370078740157499" bottom="0.39370078740157499" header="0" footer="0"/>
  <pageSetup paperSize="9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tabSelected="1" zoomScale="80" zoomScaleNormal="80" workbookViewId="0">
      <selection sqref="A1:E2"/>
    </sheetView>
  </sheetViews>
  <sheetFormatPr defaultRowHeight="12.75" x14ac:dyDescent="0.2"/>
  <cols>
    <col min="1" max="1" width="10.7109375" customWidth="1"/>
    <col min="2" max="2" width="50.7109375" customWidth="1"/>
    <col min="3" max="3" width="15.28515625" customWidth="1"/>
    <col min="4" max="4" width="16.7109375" customWidth="1"/>
    <col min="5" max="5" width="15.140625" customWidth="1"/>
    <col min="6" max="6" width="11.5703125" style="29" customWidth="1"/>
  </cols>
  <sheetData>
    <row r="1" spans="1:6" x14ac:dyDescent="0.2">
      <c r="A1" s="34" t="s">
        <v>110</v>
      </c>
      <c r="B1" s="34"/>
      <c r="C1" s="34"/>
      <c r="D1" s="34"/>
      <c r="E1" s="34"/>
    </row>
    <row r="2" spans="1:6" ht="18.75" customHeight="1" x14ac:dyDescent="0.2">
      <c r="A2" s="34"/>
      <c r="B2" s="34"/>
      <c r="C2" s="34"/>
      <c r="D2" s="34"/>
      <c r="E2" s="34"/>
    </row>
    <row r="3" spans="1:6" x14ac:dyDescent="0.2">
      <c r="A3" s="33" t="s">
        <v>3</v>
      </c>
      <c r="B3" s="33"/>
      <c r="C3" s="33"/>
      <c r="D3" s="33"/>
      <c r="E3" s="33"/>
      <c r="F3" s="27" t="s">
        <v>116</v>
      </c>
    </row>
    <row r="4" spans="1:6" s="1" customFormat="1" ht="51.75" customHeight="1" x14ac:dyDescent="0.2">
      <c r="A4" s="3" t="s">
        <v>4</v>
      </c>
      <c r="B4" s="3" t="s">
        <v>5</v>
      </c>
      <c r="C4" s="3" t="s">
        <v>115</v>
      </c>
      <c r="D4" s="3" t="s">
        <v>114</v>
      </c>
      <c r="E4" s="3" t="s">
        <v>113</v>
      </c>
      <c r="F4" s="24" t="s">
        <v>96</v>
      </c>
    </row>
    <row r="5" spans="1:6" ht="57" customHeight="1" x14ac:dyDescent="0.2">
      <c r="A5" s="16" t="s">
        <v>55</v>
      </c>
      <c r="B5" s="10" t="s">
        <v>56</v>
      </c>
      <c r="C5" s="17">
        <f>C6+C7+C8+C9+C10+C11+C12+C13+C14+C15+C16+C17</f>
        <v>19585500</v>
      </c>
      <c r="D5" s="17">
        <f>D6+D7+D8+D9+D10+D11+D12+D13+D14+D15+D16+D17</f>
        <v>5321900</v>
      </c>
      <c r="E5" s="17">
        <f>E6+E7+E8+E9+E10+E11+E12+E13+E14+E15+E16+E17</f>
        <v>4623756.9799999986</v>
      </c>
      <c r="F5" s="30">
        <f>E5/D5</f>
        <v>0.86881696010823173</v>
      </c>
    </row>
    <row r="6" spans="1:6" x14ac:dyDescent="0.2">
      <c r="A6" s="11" t="s">
        <v>18</v>
      </c>
      <c r="B6" s="12" t="s">
        <v>19</v>
      </c>
      <c r="C6" s="13">
        <v>13210400</v>
      </c>
      <c r="D6" s="13">
        <v>3400000</v>
      </c>
      <c r="E6" s="14">
        <v>3374148.16</v>
      </c>
      <c r="F6" s="30">
        <f t="shared" ref="F6:F69" si="0">E6/D6</f>
        <v>0.99239651764705883</v>
      </c>
    </row>
    <row r="7" spans="1:6" x14ac:dyDescent="0.2">
      <c r="A7" s="11" t="s">
        <v>20</v>
      </c>
      <c r="B7" s="12" t="s">
        <v>21</v>
      </c>
      <c r="C7" s="13">
        <v>2906300</v>
      </c>
      <c r="D7" s="13">
        <v>748000</v>
      </c>
      <c r="E7" s="14">
        <v>745524.71</v>
      </c>
      <c r="F7" s="31">
        <f t="shared" si="0"/>
        <v>0.99669078877005346</v>
      </c>
    </row>
    <row r="8" spans="1:6" x14ac:dyDescent="0.2">
      <c r="A8" s="11" t="s">
        <v>22</v>
      </c>
      <c r="B8" s="12" t="s">
        <v>23</v>
      </c>
      <c r="C8" s="13">
        <v>825000</v>
      </c>
      <c r="D8" s="13">
        <v>270000</v>
      </c>
      <c r="E8" s="14">
        <v>207864.32000000001</v>
      </c>
      <c r="F8" s="31">
        <f t="shared" si="0"/>
        <v>0.76986785185185191</v>
      </c>
    </row>
    <row r="9" spans="1:6" x14ac:dyDescent="0.2">
      <c r="A9" s="11" t="s">
        <v>28</v>
      </c>
      <c r="B9" s="12" t="s">
        <v>29</v>
      </c>
      <c r="C9" s="13">
        <v>1484000</v>
      </c>
      <c r="D9" s="13">
        <v>404000</v>
      </c>
      <c r="E9" s="14">
        <v>67047.59</v>
      </c>
      <c r="F9" s="31">
        <f t="shared" si="0"/>
        <v>0.16595938118811882</v>
      </c>
    </row>
    <row r="10" spans="1:6" x14ac:dyDescent="0.2">
      <c r="A10" s="11" t="s">
        <v>30</v>
      </c>
      <c r="B10" s="12" t="s">
        <v>31</v>
      </c>
      <c r="C10" s="13">
        <v>50000</v>
      </c>
      <c r="D10" s="13">
        <v>20000</v>
      </c>
      <c r="E10" s="14">
        <v>0</v>
      </c>
      <c r="F10" s="31">
        <f t="shared" si="0"/>
        <v>0</v>
      </c>
    </row>
    <row r="11" spans="1:6" x14ac:dyDescent="0.2">
      <c r="A11" s="11" t="s">
        <v>32</v>
      </c>
      <c r="B11" s="12" t="s">
        <v>33</v>
      </c>
      <c r="C11" s="13">
        <v>20000</v>
      </c>
      <c r="D11" s="13">
        <v>5100</v>
      </c>
      <c r="E11" s="14">
        <v>1078.06</v>
      </c>
      <c r="F11" s="31">
        <f t="shared" si="0"/>
        <v>0.21138431372549019</v>
      </c>
    </row>
    <row r="12" spans="1:6" x14ac:dyDescent="0.2">
      <c r="A12" s="11" t="s">
        <v>34</v>
      </c>
      <c r="B12" s="12" t="s">
        <v>35</v>
      </c>
      <c r="C12" s="13">
        <v>250000</v>
      </c>
      <c r="D12" s="13">
        <v>64800</v>
      </c>
      <c r="E12" s="14">
        <v>58081.77</v>
      </c>
      <c r="F12" s="31">
        <f t="shared" si="0"/>
        <v>0.89632361111111103</v>
      </c>
    </row>
    <row r="13" spans="1:6" x14ac:dyDescent="0.2">
      <c r="A13" s="11" t="s">
        <v>36</v>
      </c>
      <c r="B13" s="12" t="s">
        <v>37</v>
      </c>
      <c r="C13" s="13">
        <v>510000</v>
      </c>
      <c r="D13" s="13">
        <v>255000</v>
      </c>
      <c r="E13" s="14">
        <v>79250.77</v>
      </c>
      <c r="F13" s="31">
        <f t="shared" si="0"/>
        <v>0.31078733333333336</v>
      </c>
    </row>
    <row r="14" spans="1:6" x14ac:dyDescent="0.2">
      <c r="A14" s="11" t="s">
        <v>38</v>
      </c>
      <c r="B14" s="12" t="s">
        <v>39</v>
      </c>
      <c r="C14" s="13">
        <v>150000</v>
      </c>
      <c r="D14" s="13">
        <v>65000</v>
      </c>
      <c r="E14" s="14">
        <v>62880</v>
      </c>
      <c r="F14" s="31">
        <f t="shared" si="0"/>
        <v>0.9673846153846154</v>
      </c>
    </row>
    <row r="15" spans="1:6" ht="25.5" x14ac:dyDescent="0.2">
      <c r="A15" s="11" t="s">
        <v>40</v>
      </c>
      <c r="B15" s="12" t="s">
        <v>41</v>
      </c>
      <c r="C15" s="13">
        <v>29800</v>
      </c>
      <c r="D15" s="13">
        <v>10000</v>
      </c>
      <c r="E15" s="14">
        <v>0</v>
      </c>
      <c r="F15" s="31">
        <f t="shared" si="0"/>
        <v>0</v>
      </c>
    </row>
    <row r="16" spans="1:6" x14ac:dyDescent="0.2">
      <c r="A16" s="11" t="s">
        <v>57</v>
      </c>
      <c r="B16" s="12" t="s">
        <v>58</v>
      </c>
      <c r="C16" s="13">
        <v>10000</v>
      </c>
      <c r="D16" s="13">
        <v>10000</v>
      </c>
      <c r="E16" s="14">
        <v>0</v>
      </c>
      <c r="F16" s="31">
        <f t="shared" si="0"/>
        <v>0</v>
      </c>
    </row>
    <row r="17" spans="1:6" x14ac:dyDescent="0.2">
      <c r="A17" s="11" t="s">
        <v>59</v>
      </c>
      <c r="B17" s="12" t="s">
        <v>60</v>
      </c>
      <c r="C17" s="13">
        <v>140000</v>
      </c>
      <c r="D17" s="13">
        <v>70000</v>
      </c>
      <c r="E17" s="14">
        <v>27881.599999999999</v>
      </c>
      <c r="F17" s="31">
        <f t="shared" si="0"/>
        <v>0.3983085714285714</v>
      </c>
    </row>
    <row r="18" spans="1:6" x14ac:dyDescent="0.2">
      <c r="A18" s="16" t="s">
        <v>50</v>
      </c>
      <c r="B18" s="10" t="s">
        <v>51</v>
      </c>
      <c r="C18" s="17">
        <f>C19+C20+C21+C22</f>
        <v>3091000</v>
      </c>
      <c r="D18" s="17">
        <f>D19+D20+D21+D22</f>
        <v>1141000</v>
      </c>
      <c r="E18" s="17">
        <f>E19+E20+E21+E22</f>
        <v>367325.41000000003</v>
      </c>
      <c r="F18" s="30">
        <f t="shared" si="0"/>
        <v>0.32193287467134096</v>
      </c>
    </row>
    <row r="19" spans="1:6" x14ac:dyDescent="0.2">
      <c r="A19" s="11" t="s">
        <v>22</v>
      </c>
      <c r="B19" s="12" t="s">
        <v>23</v>
      </c>
      <c r="C19" s="13">
        <v>500000</v>
      </c>
      <c r="D19" s="13">
        <v>300000</v>
      </c>
      <c r="E19" s="14">
        <v>34351.919999999998</v>
      </c>
      <c r="F19" s="31">
        <f t="shared" si="0"/>
        <v>0.11450639999999999</v>
      </c>
    </row>
    <row r="20" spans="1:6" x14ac:dyDescent="0.2">
      <c r="A20" s="11" t="s">
        <v>28</v>
      </c>
      <c r="B20" s="12" t="s">
        <v>29</v>
      </c>
      <c r="C20" s="13">
        <v>421000</v>
      </c>
      <c r="D20" s="13">
        <v>271000</v>
      </c>
      <c r="E20" s="14">
        <v>29953.8</v>
      </c>
      <c r="F20" s="31">
        <f t="shared" si="0"/>
        <v>0.11053062730627305</v>
      </c>
    </row>
    <row r="21" spans="1:6" ht="25.5" x14ac:dyDescent="0.2">
      <c r="A21" s="11" t="s">
        <v>40</v>
      </c>
      <c r="B21" s="12" t="s">
        <v>41</v>
      </c>
      <c r="C21" s="13">
        <v>870000</v>
      </c>
      <c r="D21" s="13">
        <v>240000</v>
      </c>
      <c r="E21" s="14">
        <v>0</v>
      </c>
      <c r="F21" s="31">
        <f t="shared" si="0"/>
        <v>0</v>
      </c>
    </row>
    <row r="22" spans="1:6" ht="25.5" x14ac:dyDescent="0.2">
      <c r="A22" s="11" t="s">
        <v>10</v>
      </c>
      <c r="B22" s="12" t="s">
        <v>109</v>
      </c>
      <c r="C22" s="13">
        <v>1300000</v>
      </c>
      <c r="D22" s="13">
        <v>330000</v>
      </c>
      <c r="E22" s="14">
        <v>303019.69</v>
      </c>
      <c r="F22" s="31">
        <f t="shared" si="0"/>
        <v>0.91824148484848489</v>
      </c>
    </row>
    <row r="23" spans="1:6" x14ac:dyDescent="0.2">
      <c r="A23" s="16" t="s">
        <v>16</v>
      </c>
      <c r="B23" s="10" t="s">
        <v>17</v>
      </c>
      <c r="C23" s="17">
        <f>C36+C49+C62+C75+C88+C101+C113</f>
        <v>41875386</v>
      </c>
      <c r="D23" s="28">
        <v>14540086</v>
      </c>
      <c r="E23" s="17">
        <f>E36+E49+E62+E75+E88+E101+E113</f>
        <v>11584850.310000001</v>
      </c>
      <c r="F23" s="30">
        <f t="shared" si="0"/>
        <v>0.79675253021199466</v>
      </c>
    </row>
    <row r="24" spans="1:6" x14ac:dyDescent="0.2">
      <c r="A24" s="11" t="s">
        <v>18</v>
      </c>
      <c r="B24" s="12" t="s">
        <v>19</v>
      </c>
      <c r="C24" s="13">
        <f>C37+C50+C63+C76+C89+C114+C102</f>
        <v>24131400</v>
      </c>
      <c r="D24" s="13">
        <v>7464000</v>
      </c>
      <c r="E24" s="14">
        <f>E37+E50+E63+E76+E89+E114</f>
        <v>5616628.1600000001</v>
      </c>
      <c r="F24" s="31">
        <f t="shared" si="0"/>
        <v>0.75249573419078242</v>
      </c>
    </row>
    <row r="25" spans="1:6" x14ac:dyDescent="0.2">
      <c r="A25" s="11" t="s">
        <v>20</v>
      </c>
      <c r="B25" s="12" t="s">
        <v>21</v>
      </c>
      <c r="C25" s="13">
        <f t="shared" ref="C25:E34" si="1">C38+C51+C64+C77+C90+C103+C115</f>
        <v>5503320</v>
      </c>
      <c r="D25" s="13">
        <v>1714610</v>
      </c>
      <c r="E25" s="14">
        <f t="shared" si="1"/>
        <v>1548445.37</v>
      </c>
      <c r="F25" s="31">
        <f t="shared" si="0"/>
        <v>0.90308896483748502</v>
      </c>
    </row>
    <row r="26" spans="1:6" x14ac:dyDescent="0.2">
      <c r="A26" s="11" t="s">
        <v>22</v>
      </c>
      <c r="B26" s="12" t="s">
        <v>23</v>
      </c>
      <c r="C26" s="13">
        <f t="shared" si="1"/>
        <v>1117000</v>
      </c>
      <c r="D26" s="13">
        <v>580000</v>
      </c>
      <c r="E26" s="14">
        <f t="shared" si="1"/>
        <v>151699.19</v>
      </c>
      <c r="F26" s="31">
        <f t="shared" si="0"/>
        <v>0.26155032758620689</v>
      </c>
    </row>
    <row r="27" spans="1:6" x14ac:dyDescent="0.2">
      <c r="A27" s="11" t="s">
        <v>24</v>
      </c>
      <c r="B27" s="12" t="s">
        <v>25</v>
      </c>
      <c r="C27" s="13">
        <f t="shared" si="1"/>
        <v>56000</v>
      </c>
      <c r="D27" s="13">
        <v>8000</v>
      </c>
      <c r="E27" s="14">
        <f t="shared" si="1"/>
        <v>7398</v>
      </c>
      <c r="F27" s="31">
        <f t="shared" si="0"/>
        <v>0.92474999999999996</v>
      </c>
    </row>
    <row r="28" spans="1:6" x14ac:dyDescent="0.2">
      <c r="A28" s="11" t="s">
        <v>26</v>
      </c>
      <c r="B28" s="12" t="s">
        <v>27</v>
      </c>
      <c r="C28" s="13">
        <f t="shared" si="1"/>
        <v>4000000</v>
      </c>
      <c r="D28" s="13">
        <v>1399670</v>
      </c>
      <c r="E28" s="14">
        <f t="shared" si="1"/>
        <v>1116241.47</v>
      </c>
      <c r="F28" s="31">
        <f t="shared" si="0"/>
        <v>0.7975033186393935</v>
      </c>
    </row>
    <row r="29" spans="1:6" x14ac:dyDescent="0.2">
      <c r="A29" s="11" t="s">
        <v>28</v>
      </c>
      <c r="B29" s="12" t="s">
        <v>29</v>
      </c>
      <c r="C29" s="13">
        <f t="shared" si="1"/>
        <v>1574686</v>
      </c>
      <c r="D29" s="13">
        <v>746046</v>
      </c>
      <c r="E29" s="14">
        <f t="shared" si="1"/>
        <v>301523.65000000002</v>
      </c>
      <c r="F29" s="31">
        <f t="shared" si="0"/>
        <v>0.40416227685692308</v>
      </c>
    </row>
    <row r="30" spans="1:6" x14ac:dyDescent="0.2">
      <c r="A30" s="11" t="s">
        <v>30</v>
      </c>
      <c r="B30" s="12" t="s">
        <v>31</v>
      </c>
      <c r="C30" s="13">
        <f t="shared" si="1"/>
        <v>41000</v>
      </c>
      <c r="D30" s="13">
        <v>34200</v>
      </c>
      <c r="E30" s="14">
        <f t="shared" si="1"/>
        <v>5116</v>
      </c>
      <c r="F30" s="31">
        <f t="shared" si="0"/>
        <v>0.1495906432748538</v>
      </c>
    </row>
    <row r="31" spans="1:6" x14ac:dyDescent="0.2">
      <c r="A31" s="11" t="s">
        <v>32</v>
      </c>
      <c r="B31" s="12" t="s">
        <v>33</v>
      </c>
      <c r="C31" s="13">
        <f t="shared" si="1"/>
        <v>342310</v>
      </c>
      <c r="D31" s="13">
        <v>92130</v>
      </c>
      <c r="E31" s="14">
        <f t="shared" si="1"/>
        <v>57794.27</v>
      </c>
      <c r="F31" s="31">
        <f t="shared" si="0"/>
        <v>0.62731216758927599</v>
      </c>
    </row>
    <row r="32" spans="1:6" x14ac:dyDescent="0.2">
      <c r="A32" s="11" t="s">
        <v>34</v>
      </c>
      <c r="B32" s="12" t="s">
        <v>35</v>
      </c>
      <c r="C32" s="13">
        <f t="shared" si="1"/>
        <v>955320</v>
      </c>
      <c r="D32" s="13">
        <v>276590</v>
      </c>
      <c r="E32" s="14">
        <f t="shared" si="1"/>
        <v>207618.97999999998</v>
      </c>
      <c r="F32" s="31">
        <f t="shared" si="0"/>
        <v>0.75063805632886216</v>
      </c>
    </row>
    <row r="33" spans="1:6" x14ac:dyDescent="0.2">
      <c r="A33" s="11" t="s">
        <v>36</v>
      </c>
      <c r="B33" s="12" t="s">
        <v>37</v>
      </c>
      <c r="C33" s="13">
        <f t="shared" si="1"/>
        <v>4028650</v>
      </c>
      <c r="D33" s="13">
        <v>2172000</v>
      </c>
      <c r="E33" s="14">
        <f t="shared" si="1"/>
        <v>1197444.45</v>
      </c>
      <c r="F33" s="31">
        <f t="shared" si="0"/>
        <v>0.55130959944751379</v>
      </c>
    </row>
    <row r="34" spans="1:6" x14ac:dyDescent="0.2">
      <c r="A34" s="11" t="s">
        <v>38</v>
      </c>
      <c r="B34" s="12" t="s">
        <v>39</v>
      </c>
      <c r="C34" s="13">
        <f t="shared" si="1"/>
        <v>95800</v>
      </c>
      <c r="D34" s="13">
        <v>24940</v>
      </c>
      <c r="E34" s="14">
        <f t="shared" si="1"/>
        <v>11282.06</v>
      </c>
      <c r="F34" s="31">
        <f t="shared" si="0"/>
        <v>0.45236808340016038</v>
      </c>
    </row>
    <row r="35" spans="1:6" ht="31.5" customHeight="1" x14ac:dyDescent="0.2">
      <c r="A35" s="11" t="s">
        <v>40</v>
      </c>
      <c r="B35" s="12" t="s">
        <v>41</v>
      </c>
      <c r="C35" s="13">
        <f>C48+C61+C74+C87+C100</f>
        <v>29900</v>
      </c>
      <c r="D35" s="13">
        <v>27900</v>
      </c>
      <c r="E35" s="14">
        <f>E48+E61+E74+E87+E100</f>
        <v>11390</v>
      </c>
      <c r="F35" s="31">
        <f t="shared" si="0"/>
        <v>0.40824372759856631</v>
      </c>
    </row>
    <row r="36" spans="1:6" hidden="1" x14ac:dyDescent="0.2">
      <c r="A36" s="16" t="s">
        <v>16</v>
      </c>
      <c r="B36" s="10" t="s">
        <v>97</v>
      </c>
      <c r="C36" s="20">
        <f>C37+C38+C39+C40+C41+C42+C43+C44+C45+C46+C47+C48</f>
        <v>2305300</v>
      </c>
      <c r="D36" s="20">
        <f>D37+D38+D39+D40+D41+D42+D43+D44+D45+D46+D47+D48</f>
        <v>732750</v>
      </c>
      <c r="E36" s="17">
        <f>E37+E38+E39+E40+E41+E42+E43+E44+E45+E46+E47+E48</f>
        <v>679585.67000000016</v>
      </c>
      <c r="F36" s="30">
        <f t="shared" si="0"/>
        <v>0.92744547253497123</v>
      </c>
    </row>
    <row r="37" spans="1:6" hidden="1" x14ac:dyDescent="0.2">
      <c r="A37" s="11" t="s">
        <v>18</v>
      </c>
      <c r="B37" s="12" t="s">
        <v>19</v>
      </c>
      <c r="C37" s="13">
        <v>1317200</v>
      </c>
      <c r="D37" s="13">
        <v>392000</v>
      </c>
      <c r="E37" s="14">
        <v>391624.8</v>
      </c>
      <c r="F37" s="30">
        <f t="shared" si="0"/>
        <v>0.99904285714285712</v>
      </c>
    </row>
    <row r="38" spans="1:6" hidden="1" x14ac:dyDescent="0.2">
      <c r="A38" s="11" t="s">
        <v>20</v>
      </c>
      <c r="B38" s="12" t="s">
        <v>21</v>
      </c>
      <c r="C38" s="13">
        <v>291540</v>
      </c>
      <c r="D38" s="13">
        <v>87010</v>
      </c>
      <c r="E38" s="14">
        <v>87010</v>
      </c>
      <c r="F38" s="30">
        <f t="shared" si="0"/>
        <v>1</v>
      </c>
    </row>
    <row r="39" spans="1:6" hidden="1" x14ac:dyDescent="0.2">
      <c r="A39" s="11" t="s">
        <v>22</v>
      </c>
      <c r="B39" s="12" t="s">
        <v>23</v>
      </c>
      <c r="C39" s="13">
        <v>68100</v>
      </c>
      <c r="D39" s="13">
        <v>33100</v>
      </c>
      <c r="E39" s="14">
        <v>0</v>
      </c>
      <c r="F39" s="30">
        <f t="shared" si="0"/>
        <v>0</v>
      </c>
    </row>
    <row r="40" spans="1:6" hidden="1" x14ac:dyDescent="0.2">
      <c r="A40" s="11" t="s">
        <v>24</v>
      </c>
      <c r="B40" s="12" t="s">
        <v>25</v>
      </c>
      <c r="C40" s="13">
        <v>6000</v>
      </c>
      <c r="D40" s="13">
        <v>0</v>
      </c>
      <c r="E40" s="14">
        <v>0</v>
      </c>
      <c r="F40" s="30" t="e">
        <f t="shared" si="0"/>
        <v>#DIV/0!</v>
      </c>
    </row>
    <row r="41" spans="1:6" hidden="1" x14ac:dyDescent="0.2">
      <c r="A41" s="11" t="s">
        <v>26</v>
      </c>
      <c r="B41" s="12" t="s">
        <v>27</v>
      </c>
      <c r="C41" s="13">
        <v>215500</v>
      </c>
      <c r="D41" s="13">
        <v>67320</v>
      </c>
      <c r="E41" s="14">
        <v>67298.960000000006</v>
      </c>
      <c r="F41" s="30">
        <f t="shared" si="0"/>
        <v>0.99968746286393351</v>
      </c>
    </row>
    <row r="42" spans="1:6" hidden="1" x14ac:dyDescent="0.2">
      <c r="A42" s="11" t="s">
        <v>28</v>
      </c>
      <c r="B42" s="12" t="s">
        <v>29</v>
      </c>
      <c r="C42" s="13">
        <v>148800</v>
      </c>
      <c r="D42" s="13">
        <v>37155</v>
      </c>
      <c r="E42" s="14">
        <v>31883.05</v>
      </c>
      <c r="F42" s="30">
        <f t="shared" si="0"/>
        <v>0.8581092719687794</v>
      </c>
    </row>
    <row r="43" spans="1:6" hidden="1" x14ac:dyDescent="0.2">
      <c r="A43" s="11" t="s">
        <v>30</v>
      </c>
      <c r="B43" s="12" t="s">
        <v>31</v>
      </c>
      <c r="C43" s="13">
        <v>5000</v>
      </c>
      <c r="D43" s="13">
        <v>5000</v>
      </c>
      <c r="E43" s="14">
        <v>0</v>
      </c>
      <c r="F43" s="30">
        <f t="shared" si="0"/>
        <v>0</v>
      </c>
    </row>
    <row r="44" spans="1:6" hidden="1" x14ac:dyDescent="0.2">
      <c r="A44" s="11" t="s">
        <v>32</v>
      </c>
      <c r="B44" s="12" t="s">
        <v>33</v>
      </c>
      <c r="C44" s="13">
        <v>7260</v>
      </c>
      <c r="D44" s="13">
        <v>1820</v>
      </c>
      <c r="E44" s="14">
        <v>832.42</v>
      </c>
      <c r="F44" s="30">
        <f t="shared" si="0"/>
        <v>0.45737362637362633</v>
      </c>
    </row>
    <row r="45" spans="1:6" hidden="1" x14ac:dyDescent="0.2">
      <c r="A45" s="11" t="s">
        <v>34</v>
      </c>
      <c r="B45" s="12" t="s">
        <v>35</v>
      </c>
      <c r="C45" s="13">
        <v>39800</v>
      </c>
      <c r="D45" s="13">
        <v>14000</v>
      </c>
      <c r="E45" s="14">
        <v>9120.7999999999993</v>
      </c>
      <c r="F45" s="30">
        <f t="shared" si="0"/>
        <v>0.65148571428571422</v>
      </c>
    </row>
    <row r="46" spans="1:6" hidden="1" x14ac:dyDescent="0.2">
      <c r="A46" s="11" t="s">
        <v>36</v>
      </c>
      <c r="B46" s="12" t="s">
        <v>37</v>
      </c>
      <c r="C46" s="13">
        <v>199900</v>
      </c>
      <c r="D46" s="13">
        <v>90000</v>
      </c>
      <c r="E46" s="14">
        <v>90000</v>
      </c>
      <c r="F46" s="30">
        <f t="shared" si="0"/>
        <v>1</v>
      </c>
    </row>
    <row r="47" spans="1:6" hidden="1" x14ac:dyDescent="0.2">
      <c r="A47" s="11" t="s">
        <v>38</v>
      </c>
      <c r="B47" s="12" t="s">
        <v>39</v>
      </c>
      <c r="C47" s="13">
        <v>1200</v>
      </c>
      <c r="D47" s="13">
        <v>345</v>
      </c>
      <c r="E47" s="14">
        <v>225.64</v>
      </c>
      <c r="F47" s="30">
        <f t="shared" si="0"/>
        <v>0.65402898550724631</v>
      </c>
    </row>
    <row r="48" spans="1:6" ht="25.5" hidden="1" x14ac:dyDescent="0.2">
      <c r="A48" s="11" t="s">
        <v>40</v>
      </c>
      <c r="B48" s="12" t="s">
        <v>41</v>
      </c>
      <c r="C48" s="13">
        <v>5000</v>
      </c>
      <c r="D48" s="13">
        <v>5000</v>
      </c>
      <c r="E48" s="14">
        <v>1590</v>
      </c>
      <c r="F48" s="30">
        <f t="shared" si="0"/>
        <v>0.318</v>
      </c>
    </row>
    <row r="49" spans="1:6" hidden="1" x14ac:dyDescent="0.2">
      <c r="A49" s="16" t="s">
        <v>16</v>
      </c>
      <c r="B49" s="10" t="s">
        <v>98</v>
      </c>
      <c r="C49" s="20">
        <f>C50+C51+C52+C53+C54+C55+C57+C58+C59+C60+C61+C56</f>
        <v>9179260</v>
      </c>
      <c r="D49" s="20">
        <f>D50+D51+D52+D53+D54+D55+D57+D58+D59+D60+D61+D56</f>
        <v>2967840</v>
      </c>
      <c r="E49" s="17">
        <f>E50+E51+E52+E53+E54+E55+E57+E58+E59+E60+E61</f>
        <v>2497523.6399999997</v>
      </c>
      <c r="F49" s="30">
        <f t="shared" si="0"/>
        <v>0.84152907164806712</v>
      </c>
    </row>
    <row r="50" spans="1:6" hidden="1" x14ac:dyDescent="0.2">
      <c r="A50" s="11" t="s">
        <v>18</v>
      </c>
      <c r="B50" s="12" t="s">
        <v>19</v>
      </c>
      <c r="C50" s="13">
        <v>5215000</v>
      </c>
      <c r="D50" s="13">
        <v>1607000</v>
      </c>
      <c r="E50" s="14">
        <v>1530427.09</v>
      </c>
      <c r="F50" s="30">
        <f t="shared" si="0"/>
        <v>0.95235039825762291</v>
      </c>
    </row>
    <row r="51" spans="1:6" hidden="1" x14ac:dyDescent="0.2">
      <c r="A51" s="11" t="s">
        <v>20</v>
      </c>
      <c r="B51" s="12" t="s">
        <v>21</v>
      </c>
      <c r="C51" s="13">
        <v>1152960</v>
      </c>
      <c r="D51" s="13">
        <v>356600</v>
      </c>
      <c r="E51" s="14">
        <v>338379.28</v>
      </c>
      <c r="F51" s="30">
        <f t="shared" si="0"/>
        <v>0.94890431856421764</v>
      </c>
    </row>
    <row r="52" spans="1:6" hidden="1" x14ac:dyDescent="0.2">
      <c r="A52" s="11" t="s">
        <v>22</v>
      </c>
      <c r="B52" s="12" t="s">
        <v>23</v>
      </c>
      <c r="C52" s="13">
        <v>329000</v>
      </c>
      <c r="D52" s="13">
        <v>99000</v>
      </c>
      <c r="E52" s="14">
        <v>28031.16</v>
      </c>
      <c r="F52" s="30">
        <f t="shared" si="0"/>
        <v>0.28314303030303029</v>
      </c>
    </row>
    <row r="53" spans="1:6" hidden="1" x14ac:dyDescent="0.2">
      <c r="A53" s="11" t="s">
        <v>24</v>
      </c>
      <c r="B53" s="12" t="s">
        <v>25</v>
      </c>
      <c r="C53" s="13">
        <v>15000</v>
      </c>
      <c r="D53" s="13">
        <v>0</v>
      </c>
      <c r="E53" s="14">
        <v>0</v>
      </c>
      <c r="F53" s="30" t="e">
        <f t="shared" si="0"/>
        <v>#DIV/0!</v>
      </c>
    </row>
    <row r="54" spans="1:6" hidden="1" x14ac:dyDescent="0.2">
      <c r="A54" s="11" t="s">
        <v>26</v>
      </c>
      <c r="B54" s="12" t="s">
        <v>27</v>
      </c>
      <c r="C54" s="13">
        <v>930000</v>
      </c>
      <c r="D54" s="13">
        <v>349000</v>
      </c>
      <c r="E54" s="14">
        <v>270270.23</v>
      </c>
      <c r="F54" s="30">
        <f t="shared" si="0"/>
        <v>0.77441326647564468</v>
      </c>
    </row>
    <row r="55" spans="1:6" hidden="1" x14ac:dyDescent="0.2">
      <c r="A55" s="11" t="s">
        <v>28</v>
      </c>
      <c r="B55" s="12" t="s">
        <v>29</v>
      </c>
      <c r="C55" s="13">
        <v>315000</v>
      </c>
      <c r="D55" s="13">
        <v>66500</v>
      </c>
      <c r="E55" s="14">
        <v>22191.200000000001</v>
      </c>
      <c r="F55" s="30">
        <f t="shared" si="0"/>
        <v>0.33370225563909778</v>
      </c>
    </row>
    <row r="56" spans="1:6" hidden="1" x14ac:dyDescent="0.2">
      <c r="A56" s="11" t="s">
        <v>30</v>
      </c>
      <c r="B56" s="12" t="s">
        <v>31</v>
      </c>
      <c r="C56" s="13">
        <v>10000</v>
      </c>
      <c r="D56" s="13">
        <v>10000</v>
      </c>
      <c r="E56" s="14">
        <v>0</v>
      </c>
      <c r="F56" s="30">
        <f t="shared" si="0"/>
        <v>0</v>
      </c>
    </row>
    <row r="57" spans="1:6" hidden="1" x14ac:dyDescent="0.2">
      <c r="A57" s="11" t="s">
        <v>32</v>
      </c>
      <c r="B57" s="12" t="s">
        <v>33</v>
      </c>
      <c r="C57" s="13">
        <v>88080</v>
      </c>
      <c r="D57" s="13">
        <v>22020</v>
      </c>
      <c r="E57" s="14">
        <v>16360.17</v>
      </c>
      <c r="F57" s="30">
        <f t="shared" si="0"/>
        <v>0.74296866485013624</v>
      </c>
    </row>
    <row r="58" spans="1:6" hidden="1" x14ac:dyDescent="0.2">
      <c r="A58" s="11" t="s">
        <v>34</v>
      </c>
      <c r="B58" s="12" t="s">
        <v>35</v>
      </c>
      <c r="C58" s="13">
        <v>264220</v>
      </c>
      <c r="D58" s="13">
        <v>66220</v>
      </c>
      <c r="E58" s="14">
        <v>51132.09</v>
      </c>
      <c r="F58" s="30">
        <f t="shared" si="0"/>
        <v>0.77215478707339169</v>
      </c>
    </row>
    <row r="59" spans="1:6" hidden="1" x14ac:dyDescent="0.2">
      <c r="A59" s="11" t="s">
        <v>36</v>
      </c>
      <c r="B59" s="12" t="s">
        <v>37</v>
      </c>
      <c r="C59" s="13">
        <v>825000</v>
      </c>
      <c r="D59" s="13">
        <v>375000</v>
      </c>
      <c r="E59" s="14">
        <v>234478.58</v>
      </c>
      <c r="F59" s="30">
        <f t="shared" si="0"/>
        <v>0.62527621333333328</v>
      </c>
    </row>
    <row r="60" spans="1:6" hidden="1" x14ac:dyDescent="0.2">
      <c r="A60" s="11" t="s">
        <v>38</v>
      </c>
      <c r="B60" s="12" t="s">
        <v>39</v>
      </c>
      <c r="C60" s="13">
        <v>25000</v>
      </c>
      <c r="D60" s="13">
        <v>6500</v>
      </c>
      <c r="E60" s="14">
        <v>1353.84</v>
      </c>
      <c r="F60" s="30">
        <f t="shared" si="0"/>
        <v>0.2082830769230769</v>
      </c>
    </row>
    <row r="61" spans="1:6" ht="25.5" hidden="1" x14ac:dyDescent="0.2">
      <c r="A61" s="11" t="s">
        <v>40</v>
      </c>
      <c r="B61" s="12" t="s">
        <v>41</v>
      </c>
      <c r="C61" s="13">
        <v>10000</v>
      </c>
      <c r="D61" s="13">
        <v>10000</v>
      </c>
      <c r="E61" s="14">
        <v>4900</v>
      </c>
      <c r="F61" s="30">
        <f t="shared" si="0"/>
        <v>0.49</v>
      </c>
    </row>
    <row r="62" spans="1:6" hidden="1" x14ac:dyDescent="0.2">
      <c r="A62" s="18" t="s">
        <v>16</v>
      </c>
      <c r="B62" s="19" t="s">
        <v>99</v>
      </c>
      <c r="C62" s="20">
        <f>C63+C64+C65+C66+C67+C68+C69+C70+C71+C72+C73+C74</f>
        <v>6054100</v>
      </c>
      <c r="D62" s="20">
        <f>D63+D64+D65+D66+D67+D68+D69+D70+D71+D72+D73+D74</f>
        <v>1932800</v>
      </c>
      <c r="E62" s="21">
        <f>E63+E64+E65+E66+E67+E68+E69+E70+E71+E72+E73+E74</f>
        <v>1630849.94</v>
      </c>
      <c r="F62" s="30">
        <f t="shared" si="0"/>
        <v>0.84377583816225166</v>
      </c>
    </row>
    <row r="63" spans="1:6" hidden="1" x14ac:dyDescent="0.2">
      <c r="A63" s="11" t="s">
        <v>18</v>
      </c>
      <c r="B63" s="12" t="s">
        <v>19</v>
      </c>
      <c r="C63" s="13">
        <v>3605000</v>
      </c>
      <c r="D63" s="13">
        <v>955000</v>
      </c>
      <c r="E63" s="14">
        <v>954816.62</v>
      </c>
      <c r="F63" s="30">
        <f t="shared" si="0"/>
        <v>0.99980797905759167</v>
      </c>
    </row>
    <row r="64" spans="1:6" hidden="1" x14ac:dyDescent="0.2">
      <c r="A64" s="11" t="s">
        <v>20</v>
      </c>
      <c r="B64" s="12" t="s">
        <v>21</v>
      </c>
      <c r="C64" s="13">
        <v>984700</v>
      </c>
      <c r="D64" s="13">
        <v>283200</v>
      </c>
      <c r="E64" s="14">
        <v>215678.45</v>
      </c>
      <c r="F64" s="30">
        <f t="shared" si="0"/>
        <v>0.76157644774011302</v>
      </c>
    </row>
    <row r="65" spans="1:6" hidden="1" x14ac:dyDescent="0.2">
      <c r="A65" s="11" t="s">
        <v>22</v>
      </c>
      <c r="B65" s="12" t="s">
        <v>23</v>
      </c>
      <c r="C65" s="13">
        <v>189300</v>
      </c>
      <c r="D65" s="13">
        <v>129300</v>
      </c>
      <c r="E65" s="14">
        <v>79912.03</v>
      </c>
      <c r="F65" s="30">
        <f t="shared" si="0"/>
        <v>0.6180358081979892</v>
      </c>
    </row>
    <row r="66" spans="1:6" hidden="1" x14ac:dyDescent="0.2">
      <c r="A66" s="11" t="s">
        <v>24</v>
      </c>
      <c r="B66" s="12" t="s">
        <v>25</v>
      </c>
      <c r="C66" s="13">
        <v>7000</v>
      </c>
      <c r="D66" s="13">
        <v>2000</v>
      </c>
      <c r="E66" s="14">
        <v>1398</v>
      </c>
      <c r="F66" s="30">
        <f t="shared" si="0"/>
        <v>0.69899999999999995</v>
      </c>
    </row>
    <row r="67" spans="1:6" hidden="1" x14ac:dyDescent="0.2">
      <c r="A67" s="11" t="s">
        <v>26</v>
      </c>
      <c r="B67" s="12" t="s">
        <v>27</v>
      </c>
      <c r="C67" s="13">
        <v>700000</v>
      </c>
      <c r="D67" s="13">
        <v>282000</v>
      </c>
      <c r="E67" s="14">
        <v>209703.97</v>
      </c>
      <c r="F67" s="30">
        <f t="shared" si="0"/>
        <v>0.7436310992907802</v>
      </c>
    </row>
    <row r="68" spans="1:6" hidden="1" x14ac:dyDescent="0.2">
      <c r="A68" s="11" t="s">
        <v>28</v>
      </c>
      <c r="B68" s="12" t="s">
        <v>29</v>
      </c>
      <c r="C68" s="13">
        <v>245900</v>
      </c>
      <c r="D68" s="13">
        <v>133950</v>
      </c>
      <c r="E68" s="14">
        <v>81396.41</v>
      </c>
      <c r="F68" s="30">
        <f t="shared" si="0"/>
        <v>0.60766263531168352</v>
      </c>
    </row>
    <row r="69" spans="1:6" hidden="1" x14ac:dyDescent="0.2">
      <c r="A69" s="11" t="s">
        <v>30</v>
      </c>
      <c r="B69" s="12" t="s">
        <v>31</v>
      </c>
      <c r="C69" s="13">
        <v>5000</v>
      </c>
      <c r="D69" s="13">
        <v>1700</v>
      </c>
      <c r="E69" s="14">
        <v>644</v>
      </c>
      <c r="F69" s="30">
        <f t="shared" si="0"/>
        <v>0.37882352941176473</v>
      </c>
    </row>
    <row r="70" spans="1:6" hidden="1" x14ac:dyDescent="0.2">
      <c r="A70" s="11" t="s">
        <v>32</v>
      </c>
      <c r="B70" s="12" t="s">
        <v>33</v>
      </c>
      <c r="C70" s="13">
        <v>29200</v>
      </c>
      <c r="D70" s="13">
        <v>6600</v>
      </c>
      <c r="E70" s="14">
        <v>0</v>
      </c>
      <c r="F70" s="30">
        <f t="shared" ref="F70:F133" si="2">E70/D70</f>
        <v>0</v>
      </c>
    </row>
    <row r="71" spans="1:6" hidden="1" x14ac:dyDescent="0.2">
      <c r="A71" s="11" t="s">
        <v>34</v>
      </c>
      <c r="B71" s="12" t="s">
        <v>35</v>
      </c>
      <c r="C71" s="13">
        <v>59000</v>
      </c>
      <c r="D71" s="13">
        <v>25000</v>
      </c>
      <c r="E71" s="14">
        <v>12864.42</v>
      </c>
      <c r="F71" s="30">
        <f t="shared" si="2"/>
        <v>0.51457680000000006</v>
      </c>
    </row>
    <row r="72" spans="1:6" hidden="1" x14ac:dyDescent="0.2">
      <c r="A72" s="11" t="s">
        <v>36</v>
      </c>
      <c r="B72" s="12" t="s">
        <v>37</v>
      </c>
      <c r="C72" s="13">
        <v>199900</v>
      </c>
      <c r="D72" s="13">
        <v>105000</v>
      </c>
      <c r="E72" s="14">
        <v>70825.8</v>
      </c>
      <c r="F72" s="30">
        <f t="shared" si="2"/>
        <v>0.67453142857142856</v>
      </c>
    </row>
    <row r="73" spans="1:6" hidden="1" x14ac:dyDescent="0.2">
      <c r="A73" s="11" t="s">
        <v>38</v>
      </c>
      <c r="B73" s="12" t="s">
        <v>39</v>
      </c>
      <c r="C73" s="13">
        <v>24100</v>
      </c>
      <c r="D73" s="13">
        <v>6050</v>
      </c>
      <c r="E73" s="14">
        <v>3610.24</v>
      </c>
      <c r="F73" s="30">
        <f t="shared" si="2"/>
        <v>0.59673388429752061</v>
      </c>
    </row>
    <row r="74" spans="1:6" ht="25.5" hidden="1" x14ac:dyDescent="0.2">
      <c r="A74" s="11" t="s">
        <v>40</v>
      </c>
      <c r="B74" s="12" t="s">
        <v>41</v>
      </c>
      <c r="C74" s="13">
        <v>5000</v>
      </c>
      <c r="D74" s="13">
        <v>3000</v>
      </c>
      <c r="E74" s="14">
        <v>0</v>
      </c>
      <c r="F74" s="30">
        <f t="shared" si="2"/>
        <v>0</v>
      </c>
    </row>
    <row r="75" spans="1:6" hidden="1" x14ac:dyDescent="0.2">
      <c r="A75" s="18" t="s">
        <v>16</v>
      </c>
      <c r="B75" s="19" t="s">
        <v>100</v>
      </c>
      <c r="C75" s="20">
        <f>C76+C77+C78+C79+C80+C81+C82+C83+C84+C85+C86+C87</f>
        <v>4234266</v>
      </c>
      <c r="D75" s="20">
        <f>D76+D77+D78+D79+D80+D81+D82+D83+D84+D85+D86+D87</f>
        <v>1604126</v>
      </c>
      <c r="E75" s="21">
        <f>E76+E77+E78+E79+E80+E81+E82+E83+E84+E85+E86+E87</f>
        <v>1076959.05</v>
      </c>
      <c r="F75" s="30">
        <f t="shared" si="2"/>
        <v>0.67136811572158295</v>
      </c>
    </row>
    <row r="76" spans="1:6" hidden="1" x14ac:dyDescent="0.2">
      <c r="A76" s="11" t="s">
        <v>18</v>
      </c>
      <c r="B76" s="12" t="s">
        <v>19</v>
      </c>
      <c r="C76" s="13">
        <v>2244200</v>
      </c>
      <c r="D76" s="13">
        <v>710000</v>
      </c>
      <c r="E76" s="14">
        <v>653393.06000000006</v>
      </c>
      <c r="F76" s="30">
        <f t="shared" si="2"/>
        <v>0.92027191549295784</v>
      </c>
    </row>
    <row r="77" spans="1:6" hidden="1" x14ac:dyDescent="0.2">
      <c r="A77" s="11" t="s">
        <v>20</v>
      </c>
      <c r="B77" s="12" t="s">
        <v>21</v>
      </c>
      <c r="C77" s="13">
        <v>493720</v>
      </c>
      <c r="D77" s="13">
        <v>156200</v>
      </c>
      <c r="E77" s="14">
        <v>148311.82</v>
      </c>
      <c r="F77" s="30">
        <f t="shared" si="2"/>
        <v>0.9494994878361076</v>
      </c>
    </row>
    <row r="78" spans="1:6" hidden="1" x14ac:dyDescent="0.2">
      <c r="A78" s="11" t="s">
        <v>22</v>
      </c>
      <c r="B78" s="12" t="s">
        <v>23</v>
      </c>
      <c r="C78" s="13">
        <v>95200</v>
      </c>
      <c r="D78" s="13">
        <v>55200</v>
      </c>
      <c r="E78" s="14">
        <v>11418</v>
      </c>
      <c r="F78" s="30">
        <f t="shared" si="2"/>
        <v>0.20684782608695651</v>
      </c>
    </row>
    <row r="79" spans="1:6" hidden="1" x14ac:dyDescent="0.2">
      <c r="A79" s="11" t="s">
        <v>24</v>
      </c>
      <c r="B79" s="12" t="s">
        <v>25</v>
      </c>
      <c r="C79" s="13">
        <v>6000</v>
      </c>
      <c r="D79" s="13">
        <v>0</v>
      </c>
      <c r="E79" s="14">
        <v>0</v>
      </c>
      <c r="F79" s="30" t="e">
        <f t="shared" si="2"/>
        <v>#DIV/0!</v>
      </c>
    </row>
    <row r="80" spans="1:6" hidden="1" x14ac:dyDescent="0.2">
      <c r="A80" s="11" t="s">
        <v>26</v>
      </c>
      <c r="B80" s="12" t="s">
        <v>27</v>
      </c>
      <c r="C80" s="13">
        <v>434500</v>
      </c>
      <c r="D80" s="13">
        <v>130350</v>
      </c>
      <c r="E80" s="14">
        <v>100748.88</v>
      </c>
      <c r="F80" s="30">
        <f t="shared" si="2"/>
        <v>0.77291047180667438</v>
      </c>
    </row>
    <row r="81" spans="1:6" hidden="1" x14ac:dyDescent="0.2">
      <c r="A81" s="11" t="s">
        <v>28</v>
      </c>
      <c r="B81" s="12" t="s">
        <v>29</v>
      </c>
      <c r="C81" s="13">
        <v>429186</v>
      </c>
      <c r="D81" s="13">
        <v>325041</v>
      </c>
      <c r="E81" s="14">
        <v>22873.94</v>
      </c>
      <c r="F81" s="30">
        <f t="shared" si="2"/>
        <v>7.0372476087632016E-2</v>
      </c>
    </row>
    <row r="82" spans="1:6" hidden="1" x14ac:dyDescent="0.2">
      <c r="A82" s="11" t="s">
        <v>30</v>
      </c>
      <c r="B82" s="12" t="s">
        <v>31</v>
      </c>
      <c r="C82" s="13">
        <v>7000</v>
      </c>
      <c r="D82" s="13">
        <v>3500</v>
      </c>
      <c r="E82" s="14">
        <v>0</v>
      </c>
      <c r="F82" s="30">
        <f t="shared" si="2"/>
        <v>0</v>
      </c>
    </row>
    <row r="83" spans="1:6" hidden="1" x14ac:dyDescent="0.2">
      <c r="A83" s="11" t="s">
        <v>32</v>
      </c>
      <c r="B83" s="12" t="s">
        <v>33</v>
      </c>
      <c r="C83" s="13">
        <v>45960</v>
      </c>
      <c r="D83" s="13">
        <v>11490</v>
      </c>
      <c r="E83" s="14">
        <v>3815.29</v>
      </c>
      <c r="F83" s="30">
        <f t="shared" si="2"/>
        <v>0.33205308964316799</v>
      </c>
    </row>
    <row r="84" spans="1:6" hidden="1" x14ac:dyDescent="0.2">
      <c r="A84" s="11" t="s">
        <v>34</v>
      </c>
      <c r="B84" s="12" t="s">
        <v>35</v>
      </c>
      <c r="C84" s="13">
        <v>66000</v>
      </c>
      <c r="D84" s="13">
        <v>21000</v>
      </c>
      <c r="E84" s="14">
        <v>2230.98</v>
      </c>
      <c r="F84" s="30">
        <f t="shared" si="2"/>
        <v>0.10623714285714286</v>
      </c>
    </row>
    <row r="85" spans="1:6" hidden="1" x14ac:dyDescent="0.2">
      <c r="A85" s="11" t="s">
        <v>36</v>
      </c>
      <c r="B85" s="12" t="s">
        <v>37</v>
      </c>
      <c r="C85" s="13">
        <v>406300</v>
      </c>
      <c r="D85" s="13">
        <v>186000</v>
      </c>
      <c r="E85" s="14">
        <v>133941.44</v>
      </c>
      <c r="F85" s="30">
        <f t="shared" si="2"/>
        <v>0.72011526881720433</v>
      </c>
    </row>
    <row r="86" spans="1:6" hidden="1" x14ac:dyDescent="0.2">
      <c r="A86" s="11" t="s">
        <v>38</v>
      </c>
      <c r="B86" s="12" t="s">
        <v>39</v>
      </c>
      <c r="C86" s="13">
        <v>1200</v>
      </c>
      <c r="D86" s="13">
        <v>345</v>
      </c>
      <c r="E86" s="14">
        <v>225.64</v>
      </c>
      <c r="F86" s="30">
        <f t="shared" si="2"/>
        <v>0.65402898550724631</v>
      </c>
    </row>
    <row r="87" spans="1:6" ht="25.5" hidden="1" x14ac:dyDescent="0.2">
      <c r="A87" s="11" t="s">
        <v>40</v>
      </c>
      <c r="B87" s="12" t="s">
        <v>41</v>
      </c>
      <c r="C87" s="13">
        <v>5000</v>
      </c>
      <c r="D87" s="13">
        <v>5000</v>
      </c>
      <c r="E87" s="14">
        <v>0</v>
      </c>
      <c r="F87" s="30">
        <f t="shared" si="2"/>
        <v>0</v>
      </c>
    </row>
    <row r="88" spans="1:6" hidden="1" x14ac:dyDescent="0.2">
      <c r="A88" s="18" t="s">
        <v>16</v>
      </c>
      <c r="B88" s="19" t="s">
        <v>101</v>
      </c>
      <c r="C88" s="20">
        <f>C89+C90+C91+C92+C93+C94+C95+C96+C97+C98+C99+C100</f>
        <v>6975700</v>
      </c>
      <c r="D88" s="20">
        <f>D89+D90+D91+D92+D93+D94+D95+D96+D97+D98+D99+D100</f>
        <v>2400700</v>
      </c>
      <c r="E88" s="21">
        <f>E89+E90+E91+E92+E93+E94+E95+E96+E97+E98+E99+E100</f>
        <v>2099812.75</v>
      </c>
      <c r="F88" s="30">
        <f t="shared" si="2"/>
        <v>0.87466686799683424</v>
      </c>
    </row>
    <row r="89" spans="1:6" hidden="1" x14ac:dyDescent="0.2">
      <c r="A89" s="11" t="s">
        <v>18</v>
      </c>
      <c r="B89" s="12" t="s">
        <v>19</v>
      </c>
      <c r="C89" s="13">
        <v>4250000</v>
      </c>
      <c r="D89" s="13">
        <v>1300000</v>
      </c>
      <c r="E89" s="14">
        <v>1294928.49</v>
      </c>
      <c r="F89" s="30">
        <f t="shared" si="2"/>
        <v>0.99609883846153846</v>
      </c>
    </row>
    <row r="90" spans="1:6" hidden="1" x14ac:dyDescent="0.2">
      <c r="A90" s="11" t="s">
        <v>20</v>
      </c>
      <c r="B90" s="12" t="s">
        <v>21</v>
      </c>
      <c r="C90" s="13">
        <v>935000</v>
      </c>
      <c r="D90" s="13">
        <v>286000</v>
      </c>
      <c r="E90" s="14">
        <v>281324.79999999999</v>
      </c>
      <c r="F90" s="30">
        <f t="shared" si="2"/>
        <v>0.98365314685314686</v>
      </c>
    </row>
    <row r="91" spans="1:6" hidden="1" x14ac:dyDescent="0.2">
      <c r="A91" s="11" t="s">
        <v>22</v>
      </c>
      <c r="B91" s="12" t="s">
        <v>23</v>
      </c>
      <c r="C91" s="13">
        <v>146700</v>
      </c>
      <c r="D91" s="13">
        <v>106700</v>
      </c>
      <c r="E91" s="14">
        <v>32338</v>
      </c>
      <c r="F91" s="30">
        <f t="shared" si="2"/>
        <v>0.30307403936269917</v>
      </c>
    </row>
    <row r="92" spans="1:6" hidden="1" x14ac:dyDescent="0.2">
      <c r="A92" s="11" t="s">
        <v>24</v>
      </c>
      <c r="B92" s="12" t="s">
        <v>25</v>
      </c>
      <c r="C92" s="13">
        <v>6000</v>
      </c>
      <c r="D92" s="13">
        <v>6000</v>
      </c>
      <c r="E92" s="14">
        <v>6000</v>
      </c>
      <c r="F92" s="30">
        <f t="shared" si="2"/>
        <v>1</v>
      </c>
    </row>
    <row r="93" spans="1:6" hidden="1" x14ac:dyDescent="0.2">
      <c r="A93" s="11" t="s">
        <v>26</v>
      </c>
      <c r="B93" s="12" t="s">
        <v>27</v>
      </c>
      <c r="C93" s="13">
        <v>560000</v>
      </c>
      <c r="D93" s="13">
        <v>196000</v>
      </c>
      <c r="E93" s="14">
        <v>156561.26999999999</v>
      </c>
      <c r="F93" s="30">
        <f t="shared" si="2"/>
        <v>0.7987819897959183</v>
      </c>
    </row>
    <row r="94" spans="1:6" hidden="1" x14ac:dyDescent="0.2">
      <c r="A94" s="11" t="s">
        <v>28</v>
      </c>
      <c r="B94" s="12" t="s">
        <v>29</v>
      </c>
      <c r="C94" s="13">
        <v>150100</v>
      </c>
      <c r="D94" s="13">
        <v>76500</v>
      </c>
      <c r="E94" s="14">
        <v>48165.06</v>
      </c>
      <c r="F94" s="30">
        <f t="shared" si="2"/>
        <v>0.62960862745098034</v>
      </c>
    </row>
    <row r="95" spans="1:6" hidden="1" x14ac:dyDescent="0.2">
      <c r="A95" s="11" t="s">
        <v>30</v>
      </c>
      <c r="B95" s="12" t="s">
        <v>31</v>
      </c>
      <c r="C95" s="13">
        <v>6000</v>
      </c>
      <c r="D95" s="13">
        <v>6000</v>
      </c>
      <c r="E95" s="14">
        <v>3720</v>
      </c>
      <c r="F95" s="30">
        <f t="shared" si="2"/>
        <v>0.62</v>
      </c>
    </row>
    <row r="96" spans="1:6" hidden="1" x14ac:dyDescent="0.2">
      <c r="A96" s="11" t="s">
        <v>32</v>
      </c>
      <c r="B96" s="12" t="s">
        <v>33</v>
      </c>
      <c r="C96" s="13">
        <v>72000</v>
      </c>
      <c r="D96" s="13">
        <v>24000</v>
      </c>
      <c r="E96" s="14">
        <v>16744.37</v>
      </c>
      <c r="F96" s="30">
        <f t="shared" si="2"/>
        <v>0.69768208333333326</v>
      </c>
    </row>
    <row r="97" spans="1:6" hidden="1" x14ac:dyDescent="0.2">
      <c r="A97" s="11" t="s">
        <v>34</v>
      </c>
      <c r="B97" s="12" t="s">
        <v>35</v>
      </c>
      <c r="C97" s="13">
        <v>130000</v>
      </c>
      <c r="D97" s="13">
        <v>51000</v>
      </c>
      <c r="E97" s="14">
        <v>35900.47</v>
      </c>
      <c r="F97" s="30">
        <f t="shared" si="2"/>
        <v>0.70393078431372547</v>
      </c>
    </row>
    <row r="98" spans="1:6" hidden="1" x14ac:dyDescent="0.2">
      <c r="A98" s="11" t="s">
        <v>36</v>
      </c>
      <c r="B98" s="12" t="s">
        <v>37</v>
      </c>
      <c r="C98" s="13">
        <v>700000</v>
      </c>
      <c r="D98" s="13">
        <v>340000</v>
      </c>
      <c r="E98" s="14">
        <v>216071.27</v>
      </c>
      <c r="F98" s="30">
        <f t="shared" si="2"/>
        <v>0.63550373529411763</v>
      </c>
    </row>
    <row r="99" spans="1:6" hidden="1" x14ac:dyDescent="0.2">
      <c r="A99" s="11" t="s">
        <v>38</v>
      </c>
      <c r="B99" s="12" t="s">
        <v>39</v>
      </c>
      <c r="C99" s="13">
        <v>15000</v>
      </c>
      <c r="D99" s="13">
        <v>3600</v>
      </c>
      <c r="E99" s="14">
        <v>3159.02</v>
      </c>
      <c r="F99" s="30">
        <f t="shared" si="2"/>
        <v>0.87750555555555554</v>
      </c>
    </row>
    <row r="100" spans="1:6" ht="25.5" hidden="1" x14ac:dyDescent="0.2">
      <c r="A100" s="11" t="s">
        <v>40</v>
      </c>
      <c r="B100" s="12" t="s">
        <v>41</v>
      </c>
      <c r="C100" s="13">
        <v>4900</v>
      </c>
      <c r="D100" s="13">
        <v>4900</v>
      </c>
      <c r="E100" s="14">
        <v>4900</v>
      </c>
      <c r="F100" s="30">
        <f t="shared" si="2"/>
        <v>1</v>
      </c>
    </row>
    <row r="101" spans="1:6" hidden="1" x14ac:dyDescent="0.2">
      <c r="A101" s="18" t="s">
        <v>16</v>
      </c>
      <c r="B101" s="19" t="s">
        <v>102</v>
      </c>
      <c r="C101" s="20">
        <f>C102+C103+C104+C105+C106+C107+C108+C109+C110+C111+C112</f>
        <v>8296760</v>
      </c>
      <c r="D101" s="20">
        <f>D102+D103+D104+D105+D106+D107+D108+D109+D110+D111+D112</f>
        <v>3227270</v>
      </c>
      <c r="E101" s="21">
        <f>E102+E103+E104+E105+E106+E107+E108+E109+E110+E111+E112</f>
        <v>2324558.1800000002</v>
      </c>
      <c r="F101" s="30">
        <f t="shared" si="2"/>
        <v>0.7202862419320355</v>
      </c>
    </row>
    <row r="102" spans="1:6" hidden="1" x14ac:dyDescent="0.2">
      <c r="A102" s="11" t="s">
        <v>18</v>
      </c>
      <c r="B102" s="12" t="s">
        <v>19</v>
      </c>
      <c r="C102" s="13">
        <v>4800000</v>
      </c>
      <c r="D102" s="13">
        <v>1600000</v>
      </c>
      <c r="E102" s="14">
        <v>1352268.71</v>
      </c>
      <c r="F102" s="30">
        <f t="shared" si="2"/>
        <v>0.84516794374999993</v>
      </c>
    </row>
    <row r="103" spans="1:6" hidden="1" x14ac:dyDescent="0.2">
      <c r="A103" s="11" t="s">
        <v>20</v>
      </c>
      <c r="B103" s="12" t="s">
        <v>21</v>
      </c>
      <c r="C103" s="13">
        <v>1058000</v>
      </c>
      <c r="D103" s="13">
        <v>352000</v>
      </c>
      <c r="E103" s="14">
        <v>302517.02</v>
      </c>
      <c r="F103" s="30">
        <f t="shared" si="2"/>
        <v>0.85942335227272737</v>
      </c>
    </row>
    <row r="104" spans="1:6" hidden="1" x14ac:dyDescent="0.2">
      <c r="A104" s="11" t="s">
        <v>22</v>
      </c>
      <c r="B104" s="12" t="s">
        <v>23</v>
      </c>
      <c r="C104" s="13">
        <v>167300</v>
      </c>
      <c r="D104" s="13">
        <v>87300</v>
      </c>
      <c r="E104" s="14">
        <v>0</v>
      </c>
      <c r="F104" s="30">
        <f t="shared" si="2"/>
        <v>0</v>
      </c>
    </row>
    <row r="105" spans="1:6" hidden="1" x14ac:dyDescent="0.2">
      <c r="A105" s="11" t="s">
        <v>24</v>
      </c>
      <c r="B105" s="12" t="s">
        <v>25</v>
      </c>
      <c r="C105" s="13">
        <v>8000</v>
      </c>
      <c r="D105" s="13">
        <v>0</v>
      </c>
      <c r="E105" s="14">
        <v>0</v>
      </c>
      <c r="F105" s="30" t="e">
        <f t="shared" si="2"/>
        <v>#DIV/0!</v>
      </c>
    </row>
    <row r="106" spans="1:6" hidden="1" x14ac:dyDescent="0.2">
      <c r="A106" s="11" t="s">
        <v>26</v>
      </c>
      <c r="B106" s="12" t="s">
        <v>27</v>
      </c>
      <c r="C106" s="13">
        <v>660000</v>
      </c>
      <c r="D106" s="13">
        <v>225000</v>
      </c>
      <c r="E106" s="14">
        <v>218641.63</v>
      </c>
      <c r="F106" s="30">
        <f t="shared" si="2"/>
        <v>0.97174057777777778</v>
      </c>
    </row>
    <row r="107" spans="1:6" hidden="1" x14ac:dyDescent="0.2">
      <c r="A107" s="11" t="s">
        <v>28</v>
      </c>
      <c r="B107" s="12" t="s">
        <v>29</v>
      </c>
      <c r="C107" s="13">
        <v>190000</v>
      </c>
      <c r="D107" s="13">
        <v>73000</v>
      </c>
      <c r="E107" s="14">
        <v>68648.41</v>
      </c>
      <c r="F107" s="30">
        <f t="shared" si="2"/>
        <v>0.9403891780821918</v>
      </c>
    </row>
    <row r="108" spans="1:6" hidden="1" x14ac:dyDescent="0.2">
      <c r="A108" s="11" t="s">
        <v>30</v>
      </c>
      <c r="B108" s="12" t="s">
        <v>31</v>
      </c>
      <c r="C108" s="13">
        <v>7000</v>
      </c>
      <c r="D108" s="13">
        <v>7000</v>
      </c>
      <c r="E108" s="14">
        <v>752</v>
      </c>
      <c r="F108" s="30">
        <f t="shared" si="2"/>
        <v>0.10742857142857143</v>
      </c>
    </row>
    <row r="109" spans="1:6" hidden="1" x14ac:dyDescent="0.2">
      <c r="A109" s="11" t="s">
        <v>32</v>
      </c>
      <c r="B109" s="12" t="s">
        <v>33</v>
      </c>
      <c r="C109" s="13">
        <v>80010</v>
      </c>
      <c r="D109" s="13">
        <v>21000</v>
      </c>
      <c r="E109" s="14">
        <v>16136.06</v>
      </c>
      <c r="F109" s="30">
        <f t="shared" si="2"/>
        <v>0.76838380952380947</v>
      </c>
    </row>
    <row r="110" spans="1:6" hidden="1" x14ac:dyDescent="0.2">
      <c r="A110" s="11" t="s">
        <v>34</v>
      </c>
      <c r="B110" s="12" t="s">
        <v>35</v>
      </c>
      <c r="C110" s="13">
        <v>219900</v>
      </c>
      <c r="D110" s="13">
        <v>54970</v>
      </c>
      <c r="E110" s="14">
        <v>53980.28</v>
      </c>
      <c r="F110" s="30">
        <f t="shared" si="2"/>
        <v>0.98199527014735311</v>
      </c>
    </row>
    <row r="111" spans="1:6" hidden="1" x14ac:dyDescent="0.2">
      <c r="A111" s="11" t="s">
        <v>36</v>
      </c>
      <c r="B111" s="12" t="s">
        <v>37</v>
      </c>
      <c r="C111" s="13">
        <v>1081550</v>
      </c>
      <c r="D111" s="13">
        <v>800000</v>
      </c>
      <c r="E111" s="14">
        <v>309808.95</v>
      </c>
      <c r="F111" s="30">
        <f t="shared" si="2"/>
        <v>0.38726118749999999</v>
      </c>
    </row>
    <row r="112" spans="1:6" hidden="1" x14ac:dyDescent="0.2">
      <c r="A112" s="11" t="s">
        <v>38</v>
      </c>
      <c r="B112" s="12" t="s">
        <v>39</v>
      </c>
      <c r="C112" s="13">
        <v>25000</v>
      </c>
      <c r="D112" s="13">
        <v>7000</v>
      </c>
      <c r="E112" s="14">
        <v>1805.12</v>
      </c>
      <c r="F112" s="30">
        <f t="shared" si="2"/>
        <v>0.25787428571428572</v>
      </c>
    </row>
    <row r="113" spans="1:6" hidden="1" x14ac:dyDescent="0.2">
      <c r="A113" s="18" t="s">
        <v>16</v>
      </c>
      <c r="B113" s="19" t="s">
        <v>103</v>
      </c>
      <c r="C113" s="20">
        <f>C114+C115+C116+C117+C118+C119+C120+C121+C122+C123+C124</f>
        <v>4830000</v>
      </c>
      <c r="D113" s="20">
        <f>D114+D115+D116+D117+D118+D119+D120+D121+D122+D123+D124</f>
        <v>1674600</v>
      </c>
      <c r="E113" s="21">
        <f>E114+E115+E116+E117+E118+E119+E120+E121+E122+E123+E124</f>
        <v>1275561.0799999998</v>
      </c>
      <c r="F113" s="30">
        <f t="shared" si="2"/>
        <v>0.76171090409650055</v>
      </c>
    </row>
    <row r="114" spans="1:6" hidden="1" x14ac:dyDescent="0.2">
      <c r="A114" s="11" t="s">
        <v>18</v>
      </c>
      <c r="B114" s="12" t="s">
        <v>19</v>
      </c>
      <c r="C114" s="13">
        <v>2700000</v>
      </c>
      <c r="D114" s="13">
        <v>900000</v>
      </c>
      <c r="E114" s="14">
        <v>791438.1</v>
      </c>
      <c r="F114" s="30">
        <f t="shared" si="2"/>
        <v>0.87937566666666667</v>
      </c>
    </row>
    <row r="115" spans="1:6" hidden="1" x14ac:dyDescent="0.2">
      <c r="A115" s="11" t="s">
        <v>20</v>
      </c>
      <c r="B115" s="12" t="s">
        <v>21</v>
      </c>
      <c r="C115" s="13">
        <v>587400</v>
      </c>
      <c r="D115" s="13">
        <v>193600</v>
      </c>
      <c r="E115" s="14">
        <v>175224</v>
      </c>
      <c r="F115" s="30">
        <f t="shared" si="2"/>
        <v>0.90508264462809918</v>
      </c>
    </row>
    <row r="116" spans="1:6" hidden="1" x14ac:dyDescent="0.2">
      <c r="A116" s="11" t="s">
        <v>22</v>
      </c>
      <c r="B116" s="12" t="s">
        <v>23</v>
      </c>
      <c r="C116" s="13">
        <v>121400</v>
      </c>
      <c r="D116" s="13">
        <v>69400</v>
      </c>
      <c r="E116" s="14">
        <v>0</v>
      </c>
      <c r="F116" s="30">
        <f t="shared" si="2"/>
        <v>0</v>
      </c>
    </row>
    <row r="117" spans="1:6" hidden="1" x14ac:dyDescent="0.2">
      <c r="A117" s="11" t="s">
        <v>24</v>
      </c>
      <c r="B117" s="12" t="s">
        <v>25</v>
      </c>
      <c r="C117" s="13">
        <v>8000</v>
      </c>
      <c r="D117" s="13">
        <v>0</v>
      </c>
      <c r="E117" s="14">
        <v>0</v>
      </c>
      <c r="F117" s="30" t="e">
        <f t="shared" si="2"/>
        <v>#DIV/0!</v>
      </c>
    </row>
    <row r="118" spans="1:6" hidden="1" x14ac:dyDescent="0.2">
      <c r="A118" s="11" t="s">
        <v>26</v>
      </c>
      <c r="B118" s="12" t="s">
        <v>27</v>
      </c>
      <c r="C118" s="13">
        <v>500000</v>
      </c>
      <c r="D118" s="13">
        <v>150000</v>
      </c>
      <c r="E118" s="14">
        <v>93016.53</v>
      </c>
      <c r="F118" s="30">
        <f t="shared" si="2"/>
        <v>0.62011019999999994</v>
      </c>
    </row>
    <row r="119" spans="1:6" hidden="1" x14ac:dyDescent="0.2">
      <c r="A119" s="11" t="s">
        <v>28</v>
      </c>
      <c r="B119" s="12" t="s">
        <v>29</v>
      </c>
      <c r="C119" s="13">
        <v>95700</v>
      </c>
      <c r="D119" s="13">
        <v>33900</v>
      </c>
      <c r="E119" s="14">
        <v>26365.58</v>
      </c>
      <c r="F119" s="30">
        <f t="shared" si="2"/>
        <v>0.77774572271386433</v>
      </c>
    </row>
    <row r="120" spans="1:6" hidden="1" x14ac:dyDescent="0.2">
      <c r="A120" s="11" t="s">
        <v>30</v>
      </c>
      <c r="B120" s="12" t="s">
        <v>31</v>
      </c>
      <c r="C120" s="13">
        <v>1000</v>
      </c>
      <c r="D120" s="13">
        <v>1000</v>
      </c>
      <c r="E120" s="14">
        <v>0</v>
      </c>
      <c r="F120" s="30">
        <f t="shared" si="2"/>
        <v>0</v>
      </c>
    </row>
    <row r="121" spans="1:6" hidden="1" x14ac:dyDescent="0.2">
      <c r="A121" s="11" t="s">
        <v>32</v>
      </c>
      <c r="B121" s="12" t="s">
        <v>33</v>
      </c>
      <c r="C121" s="13">
        <v>19800</v>
      </c>
      <c r="D121" s="13">
        <v>5200</v>
      </c>
      <c r="E121" s="14">
        <v>3905.96</v>
      </c>
      <c r="F121" s="30">
        <f t="shared" si="2"/>
        <v>0.75114615384615391</v>
      </c>
    </row>
    <row r="122" spans="1:6" hidden="1" x14ac:dyDescent="0.2">
      <c r="A122" s="11" t="s">
        <v>34</v>
      </c>
      <c r="B122" s="12" t="s">
        <v>35</v>
      </c>
      <c r="C122" s="13">
        <v>176400</v>
      </c>
      <c r="D122" s="13">
        <v>44400</v>
      </c>
      <c r="E122" s="14">
        <v>42389.94</v>
      </c>
      <c r="F122" s="30">
        <f t="shared" si="2"/>
        <v>0.95472837837837843</v>
      </c>
    </row>
    <row r="123" spans="1:6" hidden="1" x14ac:dyDescent="0.2">
      <c r="A123" s="11" t="s">
        <v>36</v>
      </c>
      <c r="B123" s="12" t="s">
        <v>37</v>
      </c>
      <c r="C123" s="13">
        <v>616000</v>
      </c>
      <c r="D123" s="13">
        <v>276000</v>
      </c>
      <c r="E123" s="14">
        <v>142318.41</v>
      </c>
      <c r="F123" s="30">
        <f t="shared" si="2"/>
        <v>0.51564641304347825</v>
      </c>
    </row>
    <row r="124" spans="1:6" hidden="1" x14ac:dyDescent="0.2">
      <c r="A124" s="11" t="s">
        <v>38</v>
      </c>
      <c r="B124" s="12" t="s">
        <v>39</v>
      </c>
      <c r="C124" s="13">
        <v>4300</v>
      </c>
      <c r="D124" s="13">
        <v>1100</v>
      </c>
      <c r="E124" s="14">
        <v>902.56</v>
      </c>
      <c r="F124" s="30">
        <f t="shared" si="2"/>
        <v>0.82050909090909085</v>
      </c>
    </row>
    <row r="125" spans="1:6" ht="27.75" customHeight="1" x14ac:dyDescent="0.2">
      <c r="A125" s="18" t="s">
        <v>61</v>
      </c>
      <c r="B125" s="19" t="s">
        <v>62</v>
      </c>
      <c r="C125" s="20">
        <f>C126</f>
        <v>300000</v>
      </c>
      <c r="D125" s="20">
        <f>D126</f>
        <v>300000</v>
      </c>
      <c r="E125" s="21">
        <f>E126</f>
        <v>0</v>
      </c>
      <c r="F125" s="30">
        <f t="shared" si="2"/>
        <v>0</v>
      </c>
    </row>
    <row r="126" spans="1:6" ht="30" customHeight="1" x14ac:dyDescent="0.2">
      <c r="A126" s="11" t="s">
        <v>10</v>
      </c>
      <c r="B126" s="12" t="s">
        <v>11</v>
      </c>
      <c r="C126" s="13">
        <v>300000</v>
      </c>
      <c r="D126" s="13">
        <v>300000</v>
      </c>
      <c r="E126" s="14">
        <v>0</v>
      </c>
      <c r="F126" s="31">
        <f t="shared" si="2"/>
        <v>0</v>
      </c>
    </row>
    <row r="127" spans="1:6" x14ac:dyDescent="0.2">
      <c r="A127" s="18" t="s">
        <v>63</v>
      </c>
      <c r="B127" s="19" t="s">
        <v>64</v>
      </c>
      <c r="C127" s="20">
        <f>C128+C129</f>
        <v>236000</v>
      </c>
      <c r="D127" s="20">
        <f>D128+D129</f>
        <v>0</v>
      </c>
      <c r="E127" s="21">
        <f>E128+E129</f>
        <v>0</v>
      </c>
      <c r="F127" s="30"/>
    </row>
    <row r="128" spans="1:6" x14ac:dyDescent="0.2">
      <c r="A128" s="11" t="s">
        <v>22</v>
      </c>
      <c r="B128" s="12" t="s">
        <v>23</v>
      </c>
      <c r="C128" s="13">
        <v>140000</v>
      </c>
      <c r="D128" s="13">
        <v>0</v>
      </c>
      <c r="E128" s="14">
        <v>0</v>
      </c>
      <c r="F128" s="30"/>
    </row>
    <row r="129" spans="1:6" ht="28.5" customHeight="1" x14ac:dyDescent="0.2">
      <c r="A129" s="11" t="s">
        <v>40</v>
      </c>
      <c r="B129" s="12" t="s">
        <v>41</v>
      </c>
      <c r="C129" s="13">
        <v>96000</v>
      </c>
      <c r="D129" s="13">
        <v>0</v>
      </c>
      <c r="E129" s="14">
        <v>0</v>
      </c>
      <c r="F129" s="30"/>
    </row>
    <row r="130" spans="1:6" ht="57" customHeight="1" x14ac:dyDescent="0.2">
      <c r="A130" s="18" t="s">
        <v>65</v>
      </c>
      <c r="B130" s="19" t="s">
        <v>66</v>
      </c>
      <c r="C130" s="20">
        <f>C131</f>
        <v>280000</v>
      </c>
      <c r="D130" s="20">
        <f>D131</f>
        <v>0</v>
      </c>
      <c r="E130" s="21">
        <f>E131</f>
        <v>0</v>
      </c>
      <c r="F130" s="30"/>
    </row>
    <row r="131" spans="1:6" ht="28.5" customHeight="1" x14ac:dyDescent="0.2">
      <c r="A131" s="11" t="s">
        <v>40</v>
      </c>
      <c r="B131" s="12" t="s">
        <v>41</v>
      </c>
      <c r="C131" s="13">
        <v>280000</v>
      </c>
      <c r="D131" s="13">
        <v>0</v>
      </c>
      <c r="E131" s="14">
        <v>0</v>
      </c>
      <c r="F131" s="30"/>
    </row>
    <row r="132" spans="1:6" ht="28.5" customHeight="1" x14ac:dyDescent="0.2">
      <c r="A132" s="18" t="s">
        <v>67</v>
      </c>
      <c r="B132" s="19" t="s">
        <v>68</v>
      </c>
      <c r="C132" s="20">
        <f>C133</f>
        <v>4829000</v>
      </c>
      <c r="D132" s="20">
        <f>D133</f>
        <v>1300000</v>
      </c>
      <c r="E132" s="21">
        <f>E133</f>
        <v>334000</v>
      </c>
      <c r="F132" s="30">
        <f t="shared" si="2"/>
        <v>0.25692307692307692</v>
      </c>
    </row>
    <row r="133" spans="1:6" x14ac:dyDescent="0.2">
      <c r="A133" s="11" t="s">
        <v>57</v>
      </c>
      <c r="B133" s="12" t="s">
        <v>58</v>
      </c>
      <c r="C133" s="13">
        <v>4829000</v>
      </c>
      <c r="D133" s="13">
        <v>1300000</v>
      </c>
      <c r="E133" s="14">
        <v>334000</v>
      </c>
      <c r="F133" s="31">
        <f t="shared" si="2"/>
        <v>0.25692307692307692</v>
      </c>
    </row>
    <row r="134" spans="1:6" ht="27.75" customHeight="1" x14ac:dyDescent="0.2">
      <c r="A134" s="18" t="s">
        <v>80</v>
      </c>
      <c r="B134" s="19" t="s">
        <v>81</v>
      </c>
      <c r="C134" s="20">
        <f>C135+C136+C137+C138+C139+C140+C141+C142</f>
        <v>2466700</v>
      </c>
      <c r="D134" s="20">
        <f>D135+D136+D137+D138+D139+D140+D141+D142</f>
        <v>834100</v>
      </c>
      <c r="E134" s="21">
        <f>E135+E136+E137+E138+E139+E140+E141+E142</f>
        <v>593041.73</v>
      </c>
      <c r="F134" s="30">
        <f t="shared" ref="F134:F167" si="3">E134/D134</f>
        <v>0.71099595971706031</v>
      </c>
    </row>
    <row r="135" spans="1:6" x14ac:dyDescent="0.2">
      <c r="A135" s="11" t="s">
        <v>18</v>
      </c>
      <c r="B135" s="12" t="s">
        <v>19</v>
      </c>
      <c r="C135" s="13">
        <v>1528800</v>
      </c>
      <c r="D135" s="13">
        <v>527300</v>
      </c>
      <c r="E135" s="14">
        <v>399070.93</v>
      </c>
      <c r="F135" s="31">
        <f t="shared" si="3"/>
        <v>0.75681951450787022</v>
      </c>
    </row>
    <row r="136" spans="1:6" x14ac:dyDescent="0.2">
      <c r="A136" s="11" t="s">
        <v>20</v>
      </c>
      <c r="B136" s="12" t="s">
        <v>21</v>
      </c>
      <c r="C136" s="13">
        <v>336490</v>
      </c>
      <c r="D136" s="13">
        <v>116090</v>
      </c>
      <c r="E136" s="14">
        <v>84864.74</v>
      </c>
      <c r="F136" s="31">
        <f t="shared" si="3"/>
        <v>0.73102541131880439</v>
      </c>
    </row>
    <row r="137" spans="1:6" x14ac:dyDescent="0.2">
      <c r="A137" s="11" t="s">
        <v>22</v>
      </c>
      <c r="B137" s="12" t="s">
        <v>23</v>
      </c>
      <c r="C137" s="13">
        <v>25000</v>
      </c>
      <c r="D137" s="13">
        <v>25000</v>
      </c>
      <c r="E137" s="14">
        <v>0</v>
      </c>
      <c r="F137" s="31">
        <f t="shared" si="3"/>
        <v>0</v>
      </c>
    </row>
    <row r="138" spans="1:6" x14ac:dyDescent="0.2">
      <c r="A138" s="11" t="s">
        <v>28</v>
      </c>
      <c r="B138" s="12" t="s">
        <v>29</v>
      </c>
      <c r="C138" s="13">
        <v>10000</v>
      </c>
      <c r="D138" s="13">
        <v>10000</v>
      </c>
      <c r="E138" s="14">
        <v>2210</v>
      </c>
      <c r="F138" s="31">
        <f t="shared" si="3"/>
        <v>0.221</v>
      </c>
    </row>
    <row r="139" spans="1:6" x14ac:dyDescent="0.2">
      <c r="A139" s="11" t="s">
        <v>32</v>
      </c>
      <c r="B139" s="12" t="s">
        <v>33</v>
      </c>
      <c r="C139" s="13">
        <v>2510</v>
      </c>
      <c r="D139" s="13">
        <v>710</v>
      </c>
      <c r="E139" s="14">
        <v>393.58</v>
      </c>
      <c r="F139" s="31">
        <f t="shared" si="3"/>
        <v>0.55433802816901401</v>
      </c>
    </row>
    <row r="140" spans="1:6" x14ac:dyDescent="0.2">
      <c r="A140" s="11" t="s">
        <v>34</v>
      </c>
      <c r="B140" s="12" t="s">
        <v>35</v>
      </c>
      <c r="C140" s="13">
        <v>30000</v>
      </c>
      <c r="D140" s="13">
        <v>10000</v>
      </c>
      <c r="E140" s="14">
        <v>9282.48</v>
      </c>
      <c r="F140" s="31">
        <f t="shared" si="3"/>
        <v>0.92824799999999996</v>
      </c>
    </row>
    <row r="141" spans="1:6" x14ac:dyDescent="0.2">
      <c r="A141" s="11" t="s">
        <v>38</v>
      </c>
      <c r="B141" s="12" t="s">
        <v>39</v>
      </c>
      <c r="C141" s="13">
        <v>188900</v>
      </c>
      <c r="D141" s="13">
        <v>90000</v>
      </c>
      <c r="E141" s="14">
        <v>45220</v>
      </c>
      <c r="F141" s="31">
        <f t="shared" si="3"/>
        <v>0.50244444444444447</v>
      </c>
    </row>
    <row r="142" spans="1:6" ht="25.5" x14ac:dyDescent="0.2">
      <c r="A142" s="11" t="s">
        <v>40</v>
      </c>
      <c r="B142" s="12" t="s">
        <v>41</v>
      </c>
      <c r="C142" s="13">
        <v>345000</v>
      </c>
      <c r="D142" s="13">
        <v>55000</v>
      </c>
      <c r="E142" s="14">
        <v>52000</v>
      </c>
      <c r="F142" s="31">
        <f t="shared" si="3"/>
        <v>0.94545454545454544</v>
      </c>
    </row>
    <row r="143" spans="1:6" ht="25.5" x14ac:dyDescent="0.2">
      <c r="A143" s="18" t="s">
        <v>8</v>
      </c>
      <c r="B143" s="19" t="s">
        <v>9</v>
      </c>
      <c r="C143" s="20">
        <f>C144</f>
        <v>489500</v>
      </c>
      <c r="D143" s="20">
        <f>D144</f>
        <v>171900</v>
      </c>
      <c r="E143" s="21">
        <f>E144</f>
        <v>146104.46</v>
      </c>
      <c r="F143" s="30">
        <f t="shared" si="3"/>
        <v>0.84993868528214078</v>
      </c>
    </row>
    <row r="144" spans="1:6" ht="25.5" x14ac:dyDescent="0.2">
      <c r="A144" s="11" t="s">
        <v>10</v>
      </c>
      <c r="B144" s="12" t="s">
        <v>11</v>
      </c>
      <c r="C144" s="13">
        <v>489500</v>
      </c>
      <c r="D144" s="13">
        <v>171900</v>
      </c>
      <c r="E144" s="14">
        <v>146104.46</v>
      </c>
      <c r="F144" s="31">
        <f t="shared" si="3"/>
        <v>0.84993868528214078</v>
      </c>
    </row>
    <row r="145" spans="1:6" x14ac:dyDescent="0.2">
      <c r="A145" s="18" t="s">
        <v>69</v>
      </c>
      <c r="B145" s="19" t="s">
        <v>70</v>
      </c>
      <c r="C145" s="20">
        <f>C146+C147</f>
        <v>790000</v>
      </c>
      <c r="D145" s="20">
        <f>D146+D147</f>
        <v>153000</v>
      </c>
      <c r="E145" s="21">
        <f>E146+E147</f>
        <v>12000</v>
      </c>
      <c r="F145" s="30">
        <f t="shared" si="3"/>
        <v>7.8431372549019607E-2</v>
      </c>
    </row>
    <row r="146" spans="1:6" x14ac:dyDescent="0.2">
      <c r="A146" s="11" t="s">
        <v>22</v>
      </c>
      <c r="B146" s="12" t="s">
        <v>23</v>
      </c>
      <c r="C146" s="13">
        <v>143000</v>
      </c>
      <c r="D146" s="13">
        <v>143000</v>
      </c>
      <c r="E146" s="14">
        <v>3000</v>
      </c>
      <c r="F146" s="31">
        <f t="shared" si="3"/>
        <v>2.097902097902098E-2</v>
      </c>
    </row>
    <row r="147" spans="1:6" ht="25.5" x14ac:dyDescent="0.2">
      <c r="A147" s="11" t="s">
        <v>40</v>
      </c>
      <c r="B147" s="12" t="s">
        <v>41</v>
      </c>
      <c r="C147" s="13">
        <v>647000</v>
      </c>
      <c r="D147" s="13">
        <v>10000</v>
      </c>
      <c r="E147" s="14">
        <v>9000</v>
      </c>
      <c r="F147" s="31">
        <f t="shared" si="3"/>
        <v>0.9</v>
      </c>
    </row>
    <row r="148" spans="1:6" ht="28.5" customHeight="1" x14ac:dyDescent="0.2">
      <c r="A148" s="18" t="s">
        <v>84</v>
      </c>
      <c r="B148" s="19" t="s">
        <v>85</v>
      </c>
      <c r="C148" s="20">
        <f>C149</f>
        <v>2000000</v>
      </c>
      <c r="D148" s="20">
        <f>D149</f>
        <v>535000</v>
      </c>
      <c r="E148" s="21">
        <f>E149</f>
        <v>410538.69</v>
      </c>
      <c r="F148" s="30">
        <f t="shared" si="3"/>
        <v>0.76736203738317754</v>
      </c>
    </row>
    <row r="149" spans="1:6" ht="25.5" x14ac:dyDescent="0.2">
      <c r="A149" s="11" t="s">
        <v>10</v>
      </c>
      <c r="B149" s="12" t="s">
        <v>11</v>
      </c>
      <c r="C149" s="13">
        <v>2000000</v>
      </c>
      <c r="D149" s="13">
        <v>535000</v>
      </c>
      <c r="E149" s="14">
        <v>410538.69</v>
      </c>
      <c r="F149" s="31">
        <f t="shared" si="3"/>
        <v>0.76736203738317754</v>
      </c>
    </row>
    <row r="150" spans="1:6" ht="42" customHeight="1" x14ac:dyDescent="0.2">
      <c r="A150" s="18" t="s">
        <v>13</v>
      </c>
      <c r="B150" s="19" t="s">
        <v>14</v>
      </c>
      <c r="C150" s="20">
        <f>C151+C152+C153</f>
        <v>7196000</v>
      </c>
      <c r="D150" s="20">
        <f>D151+D152+D153</f>
        <v>4234876</v>
      </c>
      <c r="E150" s="21">
        <f>E151+E152+E153</f>
        <v>3562759</v>
      </c>
      <c r="F150" s="30">
        <f t="shared" si="3"/>
        <v>0.84129004013340647</v>
      </c>
    </row>
    <row r="151" spans="1:6" ht="25.5" x14ac:dyDescent="0.2">
      <c r="A151" s="11" t="s">
        <v>10</v>
      </c>
      <c r="B151" s="12" t="s">
        <v>105</v>
      </c>
      <c r="C151" s="13">
        <v>80000</v>
      </c>
      <c r="D151" s="13">
        <v>80000</v>
      </c>
      <c r="E151" s="14">
        <v>62759</v>
      </c>
      <c r="F151" s="30"/>
    </row>
    <row r="152" spans="1:6" ht="25.5" x14ac:dyDescent="0.2">
      <c r="A152" s="11" t="s">
        <v>10</v>
      </c>
      <c r="B152" s="12" t="s">
        <v>106</v>
      </c>
      <c r="C152" s="13">
        <v>116000</v>
      </c>
      <c r="D152" s="13">
        <v>116000</v>
      </c>
      <c r="E152" s="14">
        <v>0</v>
      </c>
      <c r="F152" s="30"/>
    </row>
    <row r="153" spans="1:6" ht="25.5" x14ac:dyDescent="0.2">
      <c r="A153" s="11" t="s">
        <v>10</v>
      </c>
      <c r="B153" s="12" t="s">
        <v>104</v>
      </c>
      <c r="C153" s="13">
        <v>7000000</v>
      </c>
      <c r="D153" s="13">
        <v>4038876</v>
      </c>
      <c r="E153" s="14">
        <v>3500000</v>
      </c>
      <c r="F153" s="30"/>
    </row>
    <row r="154" spans="1:6" x14ac:dyDescent="0.2">
      <c r="A154" s="18" t="s">
        <v>44</v>
      </c>
      <c r="B154" s="19" t="s">
        <v>45</v>
      </c>
      <c r="C154" s="20">
        <f>C155+C156</f>
        <v>27150000</v>
      </c>
      <c r="D154" s="20">
        <f>D155+D156</f>
        <v>7190000</v>
      </c>
      <c r="E154" s="21">
        <f>E155+E156</f>
        <v>3996448.98</v>
      </c>
      <c r="F154" s="30">
        <f t="shared" si="3"/>
        <v>0.5558343504867872</v>
      </c>
    </row>
    <row r="155" spans="1:6" ht="25.5" x14ac:dyDescent="0.2">
      <c r="A155" s="11" t="s">
        <v>10</v>
      </c>
      <c r="B155" s="12" t="s">
        <v>106</v>
      </c>
      <c r="C155" s="13">
        <v>23300000</v>
      </c>
      <c r="D155" s="13">
        <v>6100000</v>
      </c>
      <c r="E155" s="14">
        <v>3139052.84</v>
      </c>
      <c r="F155" s="31">
        <f t="shared" si="3"/>
        <v>0.51459882622950814</v>
      </c>
    </row>
    <row r="156" spans="1:6" x14ac:dyDescent="0.2">
      <c r="A156" s="11" t="s">
        <v>34</v>
      </c>
      <c r="B156" s="12" t="s">
        <v>35</v>
      </c>
      <c r="C156" s="13">
        <v>3850000</v>
      </c>
      <c r="D156" s="13">
        <v>1090000</v>
      </c>
      <c r="E156" s="14">
        <v>857396.14</v>
      </c>
      <c r="F156" s="30">
        <f t="shared" si="3"/>
        <v>0.78660196330275234</v>
      </c>
    </row>
    <row r="157" spans="1:6" ht="27.75" customHeight="1" x14ac:dyDescent="0.2">
      <c r="A157" s="18" t="s">
        <v>87</v>
      </c>
      <c r="B157" s="19" t="s">
        <v>88</v>
      </c>
      <c r="C157" s="20">
        <f>C158</f>
        <v>350000</v>
      </c>
      <c r="D157" s="20">
        <f>D158</f>
        <v>90000</v>
      </c>
      <c r="E157" s="21">
        <f>E158</f>
        <v>0</v>
      </c>
      <c r="F157" s="31">
        <f t="shared" si="3"/>
        <v>0</v>
      </c>
    </row>
    <row r="158" spans="1:6" ht="29.25" customHeight="1" x14ac:dyDescent="0.2">
      <c r="A158" s="11" t="s">
        <v>10</v>
      </c>
      <c r="B158" s="12" t="s">
        <v>107</v>
      </c>
      <c r="C158" s="13">
        <v>350000</v>
      </c>
      <c r="D158" s="13">
        <v>90000</v>
      </c>
      <c r="E158" s="14">
        <v>0</v>
      </c>
      <c r="F158" s="31">
        <f t="shared" si="3"/>
        <v>0</v>
      </c>
    </row>
    <row r="159" spans="1:6" ht="15.75" customHeight="1" x14ac:dyDescent="0.2">
      <c r="A159" s="18" t="s">
        <v>71</v>
      </c>
      <c r="B159" s="19" t="s">
        <v>72</v>
      </c>
      <c r="C159" s="20">
        <f>C160</f>
        <v>535000</v>
      </c>
      <c r="D159" s="20">
        <f>D160</f>
        <v>235000</v>
      </c>
      <c r="E159" s="21">
        <f>E160</f>
        <v>106415</v>
      </c>
      <c r="F159" s="30">
        <f t="shared" si="3"/>
        <v>0.45282978723404255</v>
      </c>
    </row>
    <row r="160" spans="1:6" x14ac:dyDescent="0.2">
      <c r="A160" s="11" t="s">
        <v>28</v>
      </c>
      <c r="B160" s="12" t="s">
        <v>29</v>
      </c>
      <c r="C160" s="13">
        <v>535000</v>
      </c>
      <c r="D160" s="13">
        <v>235000</v>
      </c>
      <c r="E160" s="14">
        <v>106415</v>
      </c>
      <c r="F160" s="31">
        <f t="shared" si="3"/>
        <v>0.45282978723404255</v>
      </c>
    </row>
    <row r="161" spans="1:6" ht="27.75" customHeight="1" x14ac:dyDescent="0.2">
      <c r="A161" s="18" t="s">
        <v>73</v>
      </c>
      <c r="B161" s="19" t="s">
        <v>74</v>
      </c>
      <c r="C161" s="20">
        <f>C162</f>
        <v>130000</v>
      </c>
      <c r="D161" s="20">
        <f>D162</f>
        <v>60000</v>
      </c>
      <c r="E161" s="21">
        <f>E162</f>
        <v>15000</v>
      </c>
      <c r="F161" s="30">
        <f t="shared" si="3"/>
        <v>0.25</v>
      </c>
    </row>
    <row r="162" spans="1:6" x14ac:dyDescent="0.2">
      <c r="A162" s="11" t="s">
        <v>28</v>
      </c>
      <c r="B162" s="12" t="s">
        <v>29</v>
      </c>
      <c r="C162" s="13">
        <v>130000</v>
      </c>
      <c r="D162" s="13">
        <v>60000</v>
      </c>
      <c r="E162" s="14">
        <v>15000</v>
      </c>
      <c r="F162" s="31">
        <f t="shared" si="3"/>
        <v>0.25</v>
      </c>
    </row>
    <row r="163" spans="1:6" x14ac:dyDescent="0.2">
      <c r="A163" s="18" t="s">
        <v>90</v>
      </c>
      <c r="B163" s="19" t="s">
        <v>91</v>
      </c>
      <c r="C163" s="20">
        <f>C164</f>
        <v>1900000</v>
      </c>
      <c r="D163" s="20">
        <f>D164</f>
        <v>480000</v>
      </c>
      <c r="E163" s="21">
        <f>E164</f>
        <v>459452</v>
      </c>
      <c r="F163" s="30">
        <f t="shared" si="3"/>
        <v>0.95719166666666666</v>
      </c>
    </row>
    <row r="164" spans="1:6" ht="26.25" customHeight="1" x14ac:dyDescent="0.2">
      <c r="A164" s="11" t="s">
        <v>10</v>
      </c>
      <c r="B164" s="12" t="s">
        <v>108</v>
      </c>
      <c r="C164" s="13">
        <v>1900000</v>
      </c>
      <c r="D164" s="13">
        <v>480000</v>
      </c>
      <c r="E164" s="14">
        <v>459452</v>
      </c>
      <c r="F164" s="31">
        <f t="shared" si="3"/>
        <v>0.95719166666666666</v>
      </c>
    </row>
    <row r="165" spans="1:6" ht="13.5" customHeight="1" x14ac:dyDescent="0.2">
      <c r="A165" s="18" t="s">
        <v>75</v>
      </c>
      <c r="B165" s="19" t="s">
        <v>76</v>
      </c>
      <c r="C165" s="20">
        <f>C166</f>
        <v>1000000</v>
      </c>
      <c r="D165" s="20">
        <f>D166</f>
        <v>1000000</v>
      </c>
      <c r="E165" s="21">
        <f>E166</f>
        <v>1000000</v>
      </c>
      <c r="F165" s="30">
        <f t="shared" si="3"/>
        <v>1</v>
      </c>
    </row>
    <row r="166" spans="1:6" ht="25.5" x14ac:dyDescent="0.2">
      <c r="A166" s="11" t="s">
        <v>77</v>
      </c>
      <c r="B166" s="12" t="s">
        <v>78</v>
      </c>
      <c r="C166" s="13">
        <v>1000000</v>
      </c>
      <c r="D166" s="13">
        <v>1000000</v>
      </c>
      <c r="E166" s="14">
        <v>1000000</v>
      </c>
      <c r="F166" s="31">
        <f t="shared" si="3"/>
        <v>1</v>
      </c>
    </row>
    <row r="167" spans="1:6" x14ac:dyDescent="0.2">
      <c r="A167" s="18" t="s">
        <v>92</v>
      </c>
      <c r="B167" s="19" t="s">
        <v>93</v>
      </c>
      <c r="C167" s="20">
        <f>C5+C18+C23+C125+C127+C130+C132+C134+C143+C145+C148+C150+C154+C157+C159+C161+C163+C165</f>
        <v>114204086</v>
      </c>
      <c r="D167" s="20">
        <f>D5+D18+D23+D125+D127+D130+D132+D134+D143+D145+D148+D150+D154+D157+D159+D161+D163+D165</f>
        <v>37586862</v>
      </c>
      <c r="E167" s="21">
        <f>E5+E18+E23+E125+E127+E130+E132+E134+E143+E145+E148+E150+E154+E157+E159+E161+E163+E165</f>
        <v>27211692.560000002</v>
      </c>
      <c r="F167" s="30">
        <f t="shared" si="3"/>
        <v>0.72396819292868886</v>
      </c>
    </row>
    <row r="169" spans="1:6" s="26" customFormat="1" ht="14.25" x14ac:dyDescent="0.2">
      <c r="A169" s="35" t="s">
        <v>111</v>
      </c>
      <c r="B169" s="35"/>
      <c r="C169" s="25"/>
      <c r="D169" s="25"/>
      <c r="E169" s="36" t="s">
        <v>117</v>
      </c>
      <c r="F169" s="36"/>
    </row>
  </sheetData>
  <mergeCells count="4">
    <mergeCell ref="A1:E2"/>
    <mergeCell ref="A3:E3"/>
    <mergeCell ref="A169:B169"/>
    <mergeCell ref="E169:F169"/>
  </mergeCells>
  <pageMargins left="0.32" right="0.33" top="0.39370078740157499" bottom="0.39370078740157499" header="0" footer="0"/>
  <pageSetup paperSize="9" scale="9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ДНЗ повна</vt:lpstr>
      <vt:lpstr>ДНЗ скор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2019-05-02T12:08:58Z</cp:lastPrinted>
  <dcterms:created xsi:type="dcterms:W3CDTF">2019-04-03T10:32:16Z</dcterms:created>
  <dcterms:modified xsi:type="dcterms:W3CDTF">2019-05-06T13:03:49Z</dcterms:modified>
</cp:coreProperties>
</file>