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8 сесія від 12.06.2020р\Звіт за І квартал\"/>
    </mc:Choice>
  </mc:AlternateContent>
  <bookViews>
    <workbookView xWindow="0" yWindow="0" windowWidth="21570" windowHeight="8085" activeTab="2"/>
  </bookViews>
  <sheets>
    <sheet name="Лист1" sheetId="1" r:id="rId1"/>
    <sheet name="ДНЗ повна" sheetId="2" r:id="rId2"/>
    <sheet name="ДНЗ скор" sheetId="4" r:id="rId3"/>
  </sheets>
  <calcPr calcId="162913" refMode="R1C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6" i="4"/>
  <c r="F41" i="4"/>
  <c r="F43" i="4"/>
  <c r="F44" i="4"/>
  <c r="F45" i="4"/>
  <c r="F46" i="4"/>
  <c r="F47" i="4"/>
  <c r="F48" i="4"/>
  <c r="F49" i="4"/>
  <c r="F50" i="4"/>
  <c r="F51" i="4"/>
  <c r="F52" i="4"/>
  <c r="F54" i="4"/>
  <c r="F55" i="4"/>
  <c r="F56" i="4"/>
  <c r="F58" i="4"/>
  <c r="F59" i="4"/>
  <c r="F60" i="4"/>
  <c r="F61" i="4"/>
  <c r="F62" i="4"/>
  <c r="F64" i="4"/>
  <c r="F65" i="4"/>
  <c r="F67" i="4"/>
  <c r="F68" i="4"/>
  <c r="F69" i="4"/>
  <c r="F70" i="4"/>
  <c r="F71" i="4"/>
  <c r="F72" i="4"/>
  <c r="F74" i="4"/>
  <c r="F75" i="4"/>
  <c r="F76" i="4"/>
  <c r="F78" i="4"/>
  <c r="F79" i="4"/>
  <c r="F80" i="4"/>
  <c r="F81" i="4"/>
  <c r="F82" i="4"/>
  <c r="F83" i="4"/>
  <c r="F84" i="4"/>
  <c r="F86" i="4"/>
  <c r="D75" i="4"/>
  <c r="C75" i="4"/>
  <c r="D4" i="4"/>
  <c r="D85" i="4"/>
  <c r="D83" i="4"/>
  <c r="D79" i="4"/>
  <c r="D77" i="4"/>
  <c r="D73" i="4"/>
  <c r="D70" i="4"/>
  <c r="D66" i="4"/>
  <c r="D63" i="4"/>
  <c r="F63" i="4" s="1"/>
  <c r="D57" i="4"/>
  <c r="D53" i="4"/>
  <c r="D51" i="4"/>
  <c r="D42" i="4"/>
  <c r="F42" i="4" s="1"/>
  <c r="D40" i="4"/>
  <c r="D37" i="4"/>
  <c r="D35" i="4"/>
  <c r="D21" i="4"/>
  <c r="F21" i="4" s="1"/>
  <c r="D16" i="4"/>
  <c r="C85" i="4"/>
  <c r="E83" i="4"/>
  <c r="C83" i="4"/>
  <c r="C33" i="2"/>
  <c r="C101" i="2"/>
  <c r="C88" i="2"/>
  <c r="C75" i="2"/>
  <c r="C61" i="2"/>
  <c r="C48" i="2"/>
  <c r="C35" i="2"/>
  <c r="C21" i="4"/>
  <c r="E85" i="4"/>
  <c r="F85" i="4" s="1"/>
  <c r="E79" i="4"/>
  <c r="C79" i="4"/>
  <c r="E77" i="4"/>
  <c r="F77" i="4" s="1"/>
  <c r="C77" i="4"/>
  <c r="E73" i="4"/>
  <c r="F73" i="4" s="1"/>
  <c r="C73" i="4"/>
  <c r="E70" i="4"/>
  <c r="C70" i="4"/>
  <c r="E66" i="4"/>
  <c r="F66" i="4" s="1"/>
  <c r="C66" i="4"/>
  <c r="E63" i="4"/>
  <c r="C63" i="4"/>
  <c r="E57" i="4"/>
  <c r="F57" i="4" s="1"/>
  <c r="C57" i="4"/>
  <c r="E53" i="4"/>
  <c r="F53" i="4" s="1"/>
  <c r="C53" i="4"/>
  <c r="E51" i="4"/>
  <c r="C51" i="4"/>
  <c r="E42" i="4"/>
  <c r="C42" i="4"/>
  <c r="E40" i="4"/>
  <c r="F40" i="4" s="1"/>
  <c r="C40" i="4"/>
  <c r="E37" i="4"/>
  <c r="C37" i="4"/>
  <c r="E35" i="4"/>
  <c r="F35" i="4" s="1"/>
  <c r="C35" i="4"/>
  <c r="E16" i="4"/>
  <c r="C16" i="4"/>
  <c r="E4" i="4"/>
  <c r="F4" i="4" s="1"/>
  <c r="C4" i="4"/>
  <c r="D87" i="4" l="1"/>
  <c r="C87" i="4"/>
  <c r="E87" i="4"/>
  <c r="F87" i="4" s="1"/>
  <c r="D162" i="2"/>
  <c r="C162" i="2"/>
  <c r="E162" i="2" s="1"/>
  <c r="E34" i="2"/>
  <c r="C114" i="2"/>
  <c r="C21" i="2" s="1"/>
  <c r="C22" i="2"/>
  <c r="E163" i="2"/>
  <c r="E164" i="2"/>
  <c r="E166" i="2"/>
  <c r="E167" i="2"/>
  <c r="E168" i="2"/>
  <c r="E170" i="2"/>
  <c r="E172" i="2"/>
  <c r="E173" i="2"/>
  <c r="E174" i="2"/>
  <c r="E159" i="2"/>
  <c r="E160" i="2"/>
  <c r="E161" i="2"/>
  <c r="E150" i="2"/>
  <c r="E146" i="2"/>
  <c r="E147" i="2"/>
  <c r="E148" i="2"/>
  <c r="E144" i="2"/>
  <c r="E135" i="2"/>
  <c r="E136" i="2"/>
  <c r="E137" i="2"/>
  <c r="E138" i="2"/>
  <c r="E139" i="2"/>
  <c r="E140" i="2"/>
  <c r="E141" i="2"/>
  <c r="E142" i="2"/>
  <c r="E133" i="2"/>
  <c r="E130" i="2"/>
  <c r="E131" i="2"/>
  <c r="E128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89" i="2"/>
  <c r="E90" i="2"/>
  <c r="E91" i="2"/>
  <c r="E92" i="2"/>
  <c r="E93" i="2"/>
  <c r="E94" i="2"/>
  <c r="E95" i="2"/>
  <c r="E96" i="2"/>
  <c r="E97" i="2"/>
  <c r="E98" i="2"/>
  <c r="E99" i="2"/>
  <c r="E100" i="2"/>
  <c r="E76" i="2"/>
  <c r="E77" i="2"/>
  <c r="E78" i="2"/>
  <c r="E79" i="2"/>
  <c r="E80" i="2"/>
  <c r="E81" i="2"/>
  <c r="E82" i="2"/>
  <c r="E83" i="2"/>
  <c r="E84" i="2"/>
  <c r="E85" i="2"/>
  <c r="E86" i="2"/>
  <c r="E87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49" i="2"/>
  <c r="E50" i="2"/>
  <c r="E51" i="2"/>
  <c r="E52" i="2"/>
  <c r="E53" i="2"/>
  <c r="E54" i="2"/>
  <c r="E55" i="2"/>
  <c r="E56" i="2"/>
  <c r="E57" i="2"/>
  <c r="E58" i="2"/>
  <c r="E59" i="2"/>
  <c r="E60" i="2"/>
  <c r="E36" i="2"/>
  <c r="E37" i="2"/>
  <c r="E38" i="2"/>
  <c r="E39" i="2"/>
  <c r="E40" i="2"/>
  <c r="E41" i="2"/>
  <c r="E42" i="2"/>
  <c r="E43" i="2"/>
  <c r="E44" i="2"/>
  <c r="E45" i="2"/>
  <c r="E46" i="2"/>
  <c r="E47" i="2"/>
  <c r="E17" i="2"/>
  <c r="E18" i="2"/>
  <c r="E19" i="2"/>
  <c r="E20" i="2"/>
  <c r="E5" i="2"/>
  <c r="E6" i="2"/>
  <c r="E7" i="2"/>
  <c r="E8" i="2"/>
  <c r="E9" i="2"/>
  <c r="E10" i="2"/>
  <c r="E11" i="2"/>
  <c r="E12" i="2"/>
  <c r="E13" i="2"/>
  <c r="E14" i="2"/>
  <c r="E15" i="2"/>
  <c r="D4" i="2"/>
  <c r="C4" i="2"/>
  <c r="E4" i="2" s="1"/>
  <c r="D155" i="2" l="1"/>
  <c r="C155" i="2"/>
  <c r="D101" i="2"/>
  <c r="D61" i="2"/>
  <c r="D75" i="2"/>
  <c r="D158" i="2"/>
  <c r="C158" i="2"/>
  <c r="D145" i="2"/>
  <c r="C145" i="2"/>
  <c r="C149" i="2"/>
  <c r="D149" i="2"/>
  <c r="D175" i="2"/>
  <c r="C175" i="2"/>
  <c r="D171" i="2"/>
  <c r="C171" i="2"/>
  <c r="D169" i="2"/>
  <c r="C169" i="2"/>
  <c r="D165" i="2"/>
  <c r="C165" i="2"/>
  <c r="D143" i="2"/>
  <c r="C143" i="2"/>
  <c r="D134" i="2"/>
  <c r="C134" i="2"/>
  <c r="D132" i="2"/>
  <c r="C132" i="2"/>
  <c r="D129" i="2"/>
  <c r="C129" i="2"/>
  <c r="D127" i="2"/>
  <c r="C127" i="2"/>
  <c r="D114" i="2"/>
  <c r="D88" i="2"/>
  <c r="D48" i="2"/>
  <c r="D35" i="2"/>
  <c r="D33" i="2"/>
  <c r="E33" i="2" s="1"/>
  <c r="D32" i="2"/>
  <c r="C32" i="2"/>
  <c r="D31" i="2"/>
  <c r="E31" i="2" s="1"/>
  <c r="C31" i="2"/>
  <c r="D30" i="2"/>
  <c r="C30" i="2"/>
  <c r="D29" i="2"/>
  <c r="E29" i="2" s="1"/>
  <c r="C29" i="2"/>
  <c r="D28" i="2"/>
  <c r="C28" i="2"/>
  <c r="D27" i="2"/>
  <c r="E27" i="2" s="1"/>
  <c r="C27" i="2"/>
  <c r="D26" i="2"/>
  <c r="C26" i="2"/>
  <c r="D25" i="2"/>
  <c r="E25" i="2" s="1"/>
  <c r="C25" i="2"/>
  <c r="D24" i="2"/>
  <c r="C24" i="2"/>
  <c r="D23" i="2"/>
  <c r="E23" i="2" s="1"/>
  <c r="C23" i="2"/>
  <c r="D22" i="2"/>
  <c r="E22" i="2" s="1"/>
  <c r="D16" i="2"/>
  <c r="C16" i="2"/>
  <c r="E169" i="2" l="1"/>
  <c r="E24" i="2"/>
  <c r="E26" i="2"/>
  <c r="E28" i="2"/>
  <c r="E30" i="2"/>
  <c r="E32" i="2"/>
  <c r="E165" i="2"/>
  <c r="E171" i="2"/>
  <c r="E35" i="2"/>
  <c r="E145" i="2"/>
  <c r="E75" i="2"/>
  <c r="E101" i="2"/>
  <c r="E132" i="2"/>
  <c r="E149" i="2"/>
  <c r="E134" i="2"/>
  <c r="E129" i="2"/>
  <c r="E61" i="2"/>
  <c r="E88" i="2"/>
  <c r="E127" i="2"/>
  <c r="E143" i="2"/>
  <c r="D21" i="2"/>
  <c r="C177" i="2"/>
  <c r="E177" i="2" s="1"/>
  <c r="E16" i="2"/>
  <c r="E48" i="2"/>
  <c r="E114" i="2"/>
  <c r="E158" i="2"/>
  <c r="E21" i="2" l="1"/>
</calcChain>
</file>

<file path=xl/sharedStrings.xml><?xml version="1.0" encoding="utf-8"?>
<sst xmlns="http://schemas.openxmlformats.org/spreadsheetml/2006/main" count="922" uniqueCount="147">
  <si>
    <t>Загальний фонд</t>
  </si>
  <si>
    <t>Код</t>
  </si>
  <si>
    <t>Показник</t>
  </si>
  <si>
    <t>Кошторисні призначення за даними казначейства</t>
  </si>
  <si>
    <t>Всього профінансовано за вказаний період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</si>
  <si>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</si>
  <si>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</si>
  <si>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</si>
  <si>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12991</t>
  </si>
  <si>
    <t>02</t>
  </si>
  <si>
    <t>Виконавчий комітет  Боярської міської ради</t>
  </si>
  <si>
    <t>4081</t>
  </si>
  <si>
    <t>Забезпечення діяльності інших закладів в галузі культури і мистецтва</t>
  </si>
  <si>
    <t>2610</t>
  </si>
  <si>
    <t>Субсидії та поточні трансферти підприємствам (установам, організаціям)</t>
  </si>
  <si>
    <t>21090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</si>
  <si>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</si>
  <si>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</si>
  <si>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</si>
  <si>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</si>
  <si>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</si>
  <si>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</si>
  <si>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21112</t>
  </si>
  <si>
    <t>1010</t>
  </si>
  <si>
    <t>Надання дошкільної освіти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</si>
  <si>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</si>
  <si>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</si>
  <si>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</si>
  <si>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</si>
  <si>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</si>
  <si>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</si>
  <si>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</si>
  <si>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</si>
  <si>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</si>
  <si>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</si>
  <si>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</si>
  <si>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</si>
  <si>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</si>
  <si>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</si>
  <si>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</si>
  <si>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</si>
  <si>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</si>
  <si>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</si>
  <si>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</si>
  <si>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</si>
  <si>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</si>
  <si>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</si>
  <si>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</si>
  <si>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</si>
  <si>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21266</t>
  </si>
  <si>
    <t>21296</t>
  </si>
  <si>
    <t>6011</t>
  </si>
  <si>
    <t>Експлуатація та технічне обслуговування житлового фонду</t>
  </si>
  <si>
    <t>6030</t>
  </si>
  <si>
    <t>Організація благоустрою населених пунктів</t>
  </si>
  <si>
    <t>7413</t>
  </si>
  <si>
    <t>Інші заходи у сфері автотранспорту</t>
  </si>
  <si>
    <t>21318</t>
  </si>
  <si>
    <t>2800</t>
  </si>
  <si>
    <t>Інші поточні видатки</t>
  </si>
  <si>
    <t>21345</t>
  </si>
  <si>
    <t>21371</t>
  </si>
  <si>
    <t>21465</t>
  </si>
  <si>
    <t>0180</t>
  </si>
  <si>
    <t>Інша діяльність у сфері державного управління</t>
  </si>
  <si>
    <t>25121</t>
  </si>
  <si>
    <t>25291</t>
  </si>
  <si>
    <t>54936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</si>
  <si>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</si>
  <si>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</si>
  <si>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2730</t>
  </si>
  <si>
    <t>Інші виплати населенню</t>
  </si>
  <si>
    <t>3035</t>
  </si>
  <si>
    <t>Компенсаційні виплати за пільговий проїзд окремих категорій громадян на залізничному транспорті</t>
  </si>
  <si>
    <t>3133</t>
  </si>
  <si>
    <t>Інші заходи та заклади молодіжної політики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</si>
  <si>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</si>
  <si>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</si>
  <si>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</si>
  <si>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</si>
  <si>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</si>
  <si>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</si>
  <si>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</si>
  <si>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</si>
  <si>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8330</t>
  </si>
  <si>
    <t>Інша діяльність у сфері екології та охорони природних ресурсів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</si>
  <si>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</si>
  <si>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</si>
  <si>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</si>
  <si>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</si>
  <si>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>84572</t>
  </si>
  <si>
    <t>4060</t>
  </si>
  <si>
    <t>Забезпечення діяльності палаців i будинків культури, клубів, центрів дозвілля та iнших клубних закладів</t>
  </si>
  <si>
    <t>86783</t>
  </si>
  <si>
    <t>89710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</si>
  <si>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</si>
  <si>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</si>
  <si>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95704</t>
  </si>
  <si>
    <t>95815</t>
  </si>
  <si>
    <t>8230</t>
  </si>
  <si>
    <t>Інші заходи громадського порядку та безпеки</t>
  </si>
  <si>
    <t xml:space="preserve"> </t>
  </si>
  <si>
    <t xml:space="preserve">Усього </t>
  </si>
  <si>
    <t>Аналіз фінансування установ за 1 квартал 2020 року</t>
  </si>
  <si>
    <t>Скоригований план на 1 квартал</t>
  </si>
  <si>
    <t>Касові видатки за 1 квартал</t>
  </si>
  <si>
    <t>% виконання</t>
  </si>
  <si>
    <t>0210150</t>
  </si>
  <si>
    <t>0210180</t>
  </si>
  <si>
    <t>0211010</t>
  </si>
  <si>
    <t>ДНЗ (дитячий садок) "Лісова казка"</t>
  </si>
  <si>
    <t>ДНЗ "Спадкоємець"</t>
  </si>
  <si>
    <t>ДНЗ (ясла-садок) "Даринка"</t>
  </si>
  <si>
    <t>ДНЗ №4 "Берізка"</t>
  </si>
  <si>
    <t>ДНЗ ясла-садок "Іскорка"</t>
  </si>
  <si>
    <t>ДНЗ-ЦРД "Джерельце"</t>
  </si>
  <si>
    <t>ДНЗ (ясла-садок) "Казка"</t>
  </si>
  <si>
    <t>0213035</t>
  </si>
  <si>
    <t>0213133</t>
  </si>
  <si>
    <t>0213242</t>
  </si>
  <si>
    <t>0214060</t>
  </si>
  <si>
    <t>0214081</t>
  </si>
  <si>
    <t>0214082</t>
  </si>
  <si>
    <t>0215062</t>
  </si>
  <si>
    <t>0216020</t>
  </si>
  <si>
    <t>Субсидії та поточні трансферти підприємствам (установам, організаціям) КП "БОК"</t>
  </si>
  <si>
    <t>Субсидії та поточні трансферти підприємствам (установам, організаціям) КП "БГВУЖКГ"</t>
  </si>
  <si>
    <t>Субсидії та поточні трансферти підприємствам (установам, організаціям)КП "Боярка-Водоканал"</t>
  </si>
  <si>
    <t>0216030</t>
  </si>
  <si>
    <t>Субсидії та поточні трансферти підприємствам (установам, організаціям) КП "Міська ритуальна служба"</t>
  </si>
  <si>
    <t>0217130</t>
  </si>
  <si>
    <t>0218220</t>
  </si>
  <si>
    <t>0218230</t>
  </si>
  <si>
    <t>Субсидії та поточні трансферти підприємствам (установам, організаціям) ГФ "Боярський міський патруль"</t>
  </si>
  <si>
    <t>0219770</t>
  </si>
  <si>
    <t>0218330</t>
  </si>
  <si>
    <t>Субсидії та поточні трансферти підприємствам (установам, організаціям) КП "Боярка-Водоканал"</t>
  </si>
  <si>
    <t xml:space="preserve">Начальник бюджетного відділу </t>
  </si>
  <si>
    <t>Т. Клєпікова</t>
  </si>
  <si>
    <t>0218770</t>
  </si>
  <si>
    <t>Нерозподілені видатки</t>
  </si>
  <si>
    <t>Скоригований план на рік</t>
  </si>
  <si>
    <t>Скоригований план 1 квартал</t>
  </si>
  <si>
    <t>0216071</t>
  </si>
  <si>
    <t>0217413</t>
  </si>
  <si>
    <t>0216011</t>
  </si>
  <si>
    <t>0216013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</si>
</sst>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%"/>
  </numFmts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vertical="center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0" fontId="3" fillId="3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1" fillId="3" borderId="1" xfId="0" quotePrefix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vertical="center" wrapText="1"/>
    </xf>
    <xf numFmtId="4" fontId="3" fillId="0" borderId="0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9" fillId="0" borderId="0" xfId="0" applyFont="1"/>
    <xf numFmtId="4" fontId="9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3"/>
  <sheetViews>
    <sheetView topLeftCell="A169" workbookViewId="0">
      <selection activeCell="C4" sqref="C4"/>
    </sheetView>
  </sheetViews>
  <sheetFormatPr defaultRowHeight="12.75" x14ac:dyDescent="0.2"/>
  <cols>
    <col min="1" max="1" width="10.7109375" customWidth="1"/>
    <col min="2" max="2" width="50.7109375" customWidth="1"/>
    <col min="3" max="3" width="15.7109375" customWidth="1"/>
    <col min="4" max="4" width="15.7109375" hidden="1" customWidth="1"/>
    <col min="5" max="5" width="15.7109375" customWidth="1"/>
    <col min="6" max="6" width="15.7109375" hidden="1" customWidth="1"/>
    <col min="7" max="7" width="15.7109375" customWidth="1"/>
  </cols>
  <sheetData>
    <row r="1" spans="1:7" ht="18.75" x14ac:dyDescent="0.3">
      <c r="A1" s="48" t="s">
        <v>103</v>
      </c>
      <c r="B1" s="49"/>
      <c r="C1" s="49"/>
      <c r="D1" s="49"/>
      <c r="E1" s="49"/>
      <c r="F1" s="49"/>
    </row>
    <row r="2" spans="1:7" x14ac:dyDescent="0.2">
      <c r="A2" s="49" t="s">
        <v>0</v>
      </c>
      <c r="B2" s="49"/>
      <c r="C2" s="49"/>
      <c r="D2" s="49"/>
      <c r="E2" s="49"/>
      <c r="F2" s="49"/>
    </row>
    <row r="3" spans="1:7" s="1" customFormat="1" ht="5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x14ac:dyDescent="0.2">
      <c r="A4" s="4" t="s">
        <v>8</v>
      </c>
      <c r="B4" s="5"/>
      <c r="C4" s="6">
        <v>800000</v>
      </c>
      <c r="D4" s="6">
        <v>140000</v>
      </c>
      <c r="E4" s="6">
        <v>24741.69</v>
      </c>
      <c r="F4" s="6">
        <v>115258.31</v>
      </c>
      <c r="G4" s="6">
        <v>0</v>
      </c>
    </row>
    <row r="5" spans="1:7" x14ac:dyDescent="0.2">
      <c r="A5" s="4" t="s">
        <v>9</v>
      </c>
      <c r="B5" s="5" t="s">
        <v>10</v>
      </c>
      <c r="C5" s="6">
        <v>800000</v>
      </c>
      <c r="D5" s="6">
        <v>140000</v>
      </c>
      <c r="E5" s="6">
        <v>24741.69</v>
      </c>
      <c r="F5" s="6">
        <v>115258.31</v>
      </c>
      <c r="G5" s="6">
        <v>0</v>
      </c>
    </row>
    <row r="6" spans="1:7" ht="25.5" x14ac:dyDescent="0.2">
      <c r="A6" s="4" t="s">
        <v>11</v>
      </c>
      <c r="B6" s="5" t="s">
        <v>12</v>
      </c>
      <c r="C6" s="6">
        <v>800000</v>
      </c>
      <c r="D6" s="6">
        <v>140000</v>
      </c>
      <c r="E6" s="6">
        <v>24741.69</v>
      </c>
      <c r="F6" s="6">
        <v>115258.31</v>
      </c>
      <c r="G6" s="6">
        <v>0</v>
      </c>
    </row>
    <row r="7" spans="1:7" ht="25.5" x14ac:dyDescent="0.2">
      <c r="A7" s="7" t="s">
        <v>13</v>
      </c>
      <c r="B7" s="8" t="s">
        <v>14</v>
      </c>
      <c r="C7" s="9">
        <v>800000</v>
      </c>
      <c r="D7" s="9">
        <v>140000</v>
      </c>
      <c r="E7" s="9">
        <v>24741.69</v>
      </c>
      <c r="F7" s="9">
        <v>115258.31</v>
      </c>
      <c r="G7" s="9">
        <v>0</v>
      </c>
    </row>
    <row r="8" spans="1:7" x14ac:dyDescent="0.2">
      <c r="A8" s="4" t="s">
        <v>15</v>
      </c>
      <c r="B8" s="5"/>
      <c r="C8" s="6">
        <v>9916509</v>
      </c>
      <c r="D8" s="6">
        <v>3774432.67</v>
      </c>
      <c r="E8" s="6">
        <v>3774432.67</v>
      </c>
      <c r="F8" s="6">
        <v>0</v>
      </c>
      <c r="G8" s="6">
        <v>0</v>
      </c>
    </row>
    <row r="9" spans="1:7" x14ac:dyDescent="0.2">
      <c r="A9" s="4" t="s">
        <v>9</v>
      </c>
      <c r="B9" s="5" t="s">
        <v>10</v>
      </c>
      <c r="C9" s="6">
        <v>9916509</v>
      </c>
      <c r="D9" s="6">
        <v>3774432.67</v>
      </c>
      <c r="E9" s="6">
        <v>3774432.67</v>
      </c>
      <c r="F9" s="6">
        <v>0</v>
      </c>
      <c r="G9" s="6">
        <v>0</v>
      </c>
    </row>
    <row r="10" spans="1:7" ht="25.5" x14ac:dyDescent="0.2">
      <c r="A10" s="4" t="s">
        <v>16</v>
      </c>
      <c r="B10" s="5" t="s">
        <v>17</v>
      </c>
      <c r="C10" s="6">
        <v>1365248</v>
      </c>
      <c r="D10" s="6">
        <v>0</v>
      </c>
      <c r="E10" s="6">
        <v>0</v>
      </c>
      <c r="F10" s="6">
        <v>0</v>
      </c>
      <c r="G10" s="6">
        <v>0</v>
      </c>
    </row>
    <row r="11" spans="1:7" ht="25.5" x14ac:dyDescent="0.2">
      <c r="A11" s="7" t="s">
        <v>13</v>
      </c>
      <c r="B11" s="8" t="s">
        <v>14</v>
      </c>
      <c r="C11" s="9">
        <v>1365248</v>
      </c>
      <c r="D11" s="9">
        <v>0</v>
      </c>
      <c r="E11" s="9">
        <v>0</v>
      </c>
      <c r="F11" s="9">
        <v>0</v>
      </c>
      <c r="G11" s="9">
        <v>0</v>
      </c>
    </row>
    <row r="12" spans="1:7" ht="38.25" x14ac:dyDescent="0.2">
      <c r="A12" s="4" t="s">
        <v>18</v>
      </c>
      <c r="B12" s="5" t="s">
        <v>19</v>
      </c>
      <c r="C12" s="6">
        <v>17899</v>
      </c>
      <c r="D12" s="6">
        <v>0</v>
      </c>
      <c r="E12" s="6">
        <v>0</v>
      </c>
      <c r="F12" s="6">
        <v>0</v>
      </c>
      <c r="G12" s="6">
        <v>0</v>
      </c>
    </row>
    <row r="13" spans="1:7" ht="25.5" x14ac:dyDescent="0.2">
      <c r="A13" s="7" t="s">
        <v>13</v>
      </c>
      <c r="B13" s="8" t="s">
        <v>14</v>
      </c>
      <c r="C13" s="9">
        <v>17899</v>
      </c>
      <c r="D13" s="9">
        <v>0</v>
      </c>
      <c r="E13" s="9">
        <v>0</v>
      </c>
      <c r="F13" s="9">
        <v>0</v>
      </c>
      <c r="G13" s="9">
        <v>0</v>
      </c>
    </row>
    <row r="14" spans="1:7" ht="63.75" x14ac:dyDescent="0.2">
      <c r="A14" s="4" t="s">
        <v>20</v>
      </c>
      <c r="B14" s="5" t="s">
        <v>21</v>
      </c>
      <c r="C14" s="6">
        <v>8533362</v>
      </c>
      <c r="D14" s="6">
        <v>3774432.67</v>
      </c>
      <c r="E14" s="6">
        <v>3774432.67</v>
      </c>
      <c r="F14" s="6">
        <v>0</v>
      </c>
      <c r="G14" s="6">
        <v>0</v>
      </c>
    </row>
    <row r="15" spans="1:7" ht="25.5" x14ac:dyDescent="0.2">
      <c r="A15" s="7" t="s">
        <v>13</v>
      </c>
      <c r="B15" s="8" t="s">
        <v>14</v>
      </c>
      <c r="C15" s="9">
        <v>8533362</v>
      </c>
      <c r="D15" s="9">
        <v>3774432.67</v>
      </c>
      <c r="E15" s="9">
        <v>3774432.67</v>
      </c>
      <c r="F15" s="9">
        <v>0</v>
      </c>
      <c r="G15" s="9">
        <v>0</v>
      </c>
    </row>
    <row r="16" spans="1:7" x14ac:dyDescent="0.2">
      <c r="A16" s="4" t="s">
        <v>22</v>
      </c>
      <c r="B16" s="5"/>
      <c r="C16" s="6">
        <v>3248700</v>
      </c>
      <c r="D16" s="6">
        <v>879800</v>
      </c>
      <c r="E16" s="6">
        <v>698716.8</v>
      </c>
      <c r="F16" s="6">
        <v>181083.2</v>
      </c>
      <c r="G16" s="6">
        <v>0</v>
      </c>
    </row>
    <row r="17" spans="1:7" x14ac:dyDescent="0.2">
      <c r="A17" s="4" t="s">
        <v>9</v>
      </c>
      <c r="B17" s="5" t="s">
        <v>10</v>
      </c>
      <c r="C17" s="6">
        <v>3248700</v>
      </c>
      <c r="D17" s="6">
        <v>879800</v>
      </c>
      <c r="E17" s="6">
        <v>698716.8</v>
      </c>
      <c r="F17" s="6">
        <v>181083.2</v>
      </c>
      <c r="G17" s="6">
        <v>0</v>
      </c>
    </row>
    <row r="18" spans="1:7" x14ac:dyDescent="0.2">
      <c r="A18" s="4" t="s">
        <v>23</v>
      </c>
      <c r="B18" s="5" t="s">
        <v>24</v>
      </c>
      <c r="C18" s="6">
        <v>3248700</v>
      </c>
      <c r="D18" s="6">
        <v>879800</v>
      </c>
      <c r="E18" s="6">
        <v>698716.8</v>
      </c>
      <c r="F18" s="6">
        <v>181083.2</v>
      </c>
      <c r="G18" s="6">
        <v>0</v>
      </c>
    </row>
    <row r="19" spans="1:7" x14ac:dyDescent="0.2">
      <c r="A19" s="7" t="s">
        <v>25</v>
      </c>
      <c r="B19" s="8" t="s">
        <v>26</v>
      </c>
      <c r="C19" s="9">
        <v>1966400</v>
      </c>
      <c r="D19" s="9">
        <v>474000</v>
      </c>
      <c r="E19" s="9">
        <v>464234.48</v>
      </c>
      <c r="F19" s="9">
        <v>9765.52</v>
      </c>
      <c r="G19" s="9">
        <v>0</v>
      </c>
    </row>
    <row r="20" spans="1:7" x14ac:dyDescent="0.2">
      <c r="A20" s="7" t="s">
        <v>27</v>
      </c>
      <c r="B20" s="8" t="s">
        <v>28</v>
      </c>
      <c r="C20" s="9">
        <v>431900</v>
      </c>
      <c r="D20" s="9">
        <v>104400</v>
      </c>
      <c r="E20" s="9">
        <v>103418.55</v>
      </c>
      <c r="F20" s="9">
        <v>981.45</v>
      </c>
      <c r="G20" s="9">
        <v>0</v>
      </c>
    </row>
    <row r="21" spans="1:7" x14ac:dyDescent="0.2">
      <c r="A21" s="7" t="s">
        <v>29</v>
      </c>
      <c r="B21" s="8" t="s">
        <v>30</v>
      </c>
      <c r="C21" s="9">
        <v>80400</v>
      </c>
      <c r="D21" s="9">
        <v>50400</v>
      </c>
      <c r="E21" s="9">
        <v>2279</v>
      </c>
      <c r="F21" s="9">
        <v>48121</v>
      </c>
      <c r="G21" s="9">
        <v>0</v>
      </c>
    </row>
    <row r="22" spans="1:7" x14ac:dyDescent="0.2">
      <c r="A22" s="7" t="s">
        <v>31</v>
      </c>
      <c r="B22" s="8" t="s">
        <v>32</v>
      </c>
      <c r="C22" s="9">
        <v>7000</v>
      </c>
      <c r="D22" s="9">
        <v>4000</v>
      </c>
      <c r="E22" s="9">
        <v>0</v>
      </c>
      <c r="F22" s="9">
        <v>4000</v>
      </c>
      <c r="G22" s="9">
        <v>0</v>
      </c>
    </row>
    <row r="23" spans="1:7" x14ac:dyDescent="0.2">
      <c r="A23" s="7" t="s">
        <v>33</v>
      </c>
      <c r="B23" s="8" t="s">
        <v>34</v>
      </c>
      <c r="C23" s="9">
        <v>300000</v>
      </c>
      <c r="D23" s="9">
        <v>50000</v>
      </c>
      <c r="E23" s="9">
        <v>47117.01</v>
      </c>
      <c r="F23" s="9">
        <v>2882.99</v>
      </c>
      <c r="G23" s="9">
        <v>0</v>
      </c>
    </row>
    <row r="24" spans="1:7" x14ac:dyDescent="0.2">
      <c r="A24" s="7" t="s">
        <v>35</v>
      </c>
      <c r="B24" s="8" t="s">
        <v>36</v>
      </c>
      <c r="C24" s="9">
        <v>160000</v>
      </c>
      <c r="D24" s="9">
        <v>40000</v>
      </c>
      <c r="E24" s="9">
        <v>28727.34</v>
      </c>
      <c r="F24" s="9">
        <v>11272.66</v>
      </c>
      <c r="G24" s="9">
        <v>0</v>
      </c>
    </row>
    <row r="25" spans="1:7" x14ac:dyDescent="0.2">
      <c r="A25" s="7" t="s">
        <v>37</v>
      </c>
      <c r="B25" s="8" t="s">
        <v>38</v>
      </c>
      <c r="C25" s="9">
        <v>3000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7" t="s">
        <v>39</v>
      </c>
      <c r="B26" s="8" t="s">
        <v>40</v>
      </c>
      <c r="C26" s="9">
        <v>23500</v>
      </c>
      <c r="D26" s="9">
        <v>9000</v>
      </c>
      <c r="E26" s="9">
        <v>3682.22</v>
      </c>
      <c r="F26" s="9">
        <v>5317.78</v>
      </c>
      <c r="G26" s="9">
        <v>0</v>
      </c>
    </row>
    <row r="27" spans="1:7" x14ac:dyDescent="0.2">
      <c r="A27" s="7" t="s">
        <v>41</v>
      </c>
      <c r="B27" s="8" t="s">
        <v>42</v>
      </c>
      <c r="C27" s="9">
        <v>40000</v>
      </c>
      <c r="D27" s="9">
        <v>15000</v>
      </c>
      <c r="E27" s="9">
        <v>5677.06</v>
      </c>
      <c r="F27" s="9">
        <v>9322.94</v>
      </c>
      <c r="G27" s="9">
        <v>0</v>
      </c>
    </row>
    <row r="28" spans="1:7" x14ac:dyDescent="0.2">
      <c r="A28" s="7" t="s">
        <v>43</v>
      </c>
      <c r="B28" s="8" t="s">
        <v>44</v>
      </c>
      <c r="C28" s="9">
        <v>230000</v>
      </c>
      <c r="D28" s="9">
        <v>130000</v>
      </c>
      <c r="E28" s="9">
        <v>43355.49</v>
      </c>
      <c r="F28" s="9">
        <v>86644.51</v>
      </c>
      <c r="G28" s="9">
        <v>0</v>
      </c>
    </row>
    <row r="29" spans="1:7" x14ac:dyDescent="0.2">
      <c r="A29" s="7" t="s">
        <v>45</v>
      </c>
      <c r="B29" s="8" t="s">
        <v>46</v>
      </c>
      <c r="C29" s="9">
        <v>1500</v>
      </c>
      <c r="D29" s="9">
        <v>500</v>
      </c>
      <c r="E29" s="9">
        <v>225.65</v>
      </c>
      <c r="F29" s="9">
        <v>274.35000000000002</v>
      </c>
      <c r="G29" s="9">
        <v>0</v>
      </c>
    </row>
    <row r="30" spans="1:7" ht="25.5" x14ac:dyDescent="0.2">
      <c r="A30" s="7" t="s">
        <v>47</v>
      </c>
      <c r="B30" s="8" t="s">
        <v>48</v>
      </c>
      <c r="C30" s="9">
        <v>5000</v>
      </c>
      <c r="D30" s="9">
        <v>2500</v>
      </c>
      <c r="E30" s="9">
        <v>0</v>
      </c>
      <c r="F30" s="9">
        <v>2500</v>
      </c>
      <c r="G30" s="9">
        <v>0</v>
      </c>
    </row>
    <row r="31" spans="1:7" x14ac:dyDescent="0.2">
      <c r="A31" s="4" t="s">
        <v>49</v>
      </c>
      <c r="B31" s="5"/>
      <c r="C31" s="6">
        <v>12063730</v>
      </c>
      <c r="D31" s="6">
        <v>3228000</v>
      </c>
      <c r="E31" s="6">
        <v>2730767.21</v>
      </c>
      <c r="F31" s="6">
        <v>497232.79000000004</v>
      </c>
      <c r="G31" s="6">
        <v>0</v>
      </c>
    </row>
    <row r="32" spans="1:7" x14ac:dyDescent="0.2">
      <c r="A32" s="4" t="s">
        <v>9</v>
      </c>
      <c r="B32" s="5" t="s">
        <v>10</v>
      </c>
      <c r="C32" s="6">
        <v>12063730</v>
      </c>
      <c r="D32" s="6">
        <v>3228000</v>
      </c>
      <c r="E32" s="6">
        <v>2730767.21</v>
      </c>
      <c r="F32" s="6">
        <v>497232.79000000004</v>
      </c>
      <c r="G32" s="6">
        <v>0</v>
      </c>
    </row>
    <row r="33" spans="1:7" x14ac:dyDescent="0.2">
      <c r="A33" s="4" t="s">
        <v>23</v>
      </c>
      <c r="B33" s="5" t="s">
        <v>24</v>
      </c>
      <c r="C33" s="6">
        <v>12063730</v>
      </c>
      <c r="D33" s="6">
        <v>3228000</v>
      </c>
      <c r="E33" s="6">
        <v>2730767.21</v>
      </c>
      <c r="F33" s="6">
        <v>497232.79000000004</v>
      </c>
      <c r="G33" s="6">
        <v>0</v>
      </c>
    </row>
    <row r="34" spans="1:7" x14ac:dyDescent="0.2">
      <c r="A34" s="7" t="s">
        <v>25</v>
      </c>
      <c r="B34" s="8" t="s">
        <v>26</v>
      </c>
      <c r="C34" s="9">
        <v>7335000</v>
      </c>
      <c r="D34" s="9">
        <v>1860000</v>
      </c>
      <c r="E34" s="9">
        <v>1830377.95</v>
      </c>
      <c r="F34" s="9">
        <v>29622.05</v>
      </c>
      <c r="G34" s="9">
        <v>0</v>
      </c>
    </row>
    <row r="35" spans="1:7" x14ac:dyDescent="0.2">
      <c r="A35" s="7" t="s">
        <v>27</v>
      </c>
      <c r="B35" s="8" t="s">
        <v>28</v>
      </c>
      <c r="C35" s="9">
        <v>1675000</v>
      </c>
      <c r="D35" s="9">
        <v>429000</v>
      </c>
      <c r="E35" s="9">
        <v>404061.47</v>
      </c>
      <c r="F35" s="9">
        <v>24938.53</v>
      </c>
      <c r="G35" s="9">
        <v>0</v>
      </c>
    </row>
    <row r="36" spans="1:7" x14ac:dyDescent="0.2">
      <c r="A36" s="7" t="s">
        <v>29</v>
      </c>
      <c r="B36" s="8" t="s">
        <v>30</v>
      </c>
      <c r="C36" s="9">
        <v>237700</v>
      </c>
      <c r="D36" s="9">
        <v>110000</v>
      </c>
      <c r="E36" s="9">
        <v>84329.8</v>
      </c>
      <c r="F36" s="9">
        <v>25670.2</v>
      </c>
      <c r="G36" s="9">
        <v>0</v>
      </c>
    </row>
    <row r="37" spans="1:7" x14ac:dyDescent="0.2">
      <c r="A37" s="7" t="s">
        <v>31</v>
      </c>
      <c r="B37" s="8" t="s">
        <v>32</v>
      </c>
      <c r="C37" s="9">
        <v>4000</v>
      </c>
      <c r="D37" s="9">
        <v>0</v>
      </c>
      <c r="E37" s="9">
        <v>0</v>
      </c>
      <c r="F37" s="9">
        <v>0</v>
      </c>
      <c r="G37" s="9">
        <v>0</v>
      </c>
    </row>
    <row r="38" spans="1:7" x14ac:dyDescent="0.2">
      <c r="A38" s="7" t="s">
        <v>33</v>
      </c>
      <c r="B38" s="8" t="s">
        <v>34</v>
      </c>
      <c r="C38" s="9">
        <v>1250000</v>
      </c>
      <c r="D38" s="9">
        <v>300000</v>
      </c>
      <c r="E38" s="9">
        <v>203780.15</v>
      </c>
      <c r="F38" s="9">
        <v>96219.85</v>
      </c>
      <c r="G38" s="9">
        <v>0</v>
      </c>
    </row>
    <row r="39" spans="1:7" x14ac:dyDescent="0.2">
      <c r="A39" s="7" t="s">
        <v>35</v>
      </c>
      <c r="B39" s="8" t="s">
        <v>36</v>
      </c>
      <c r="C39" s="9">
        <v>476030</v>
      </c>
      <c r="D39" s="9">
        <v>70000</v>
      </c>
      <c r="E39" s="9">
        <v>43411.6</v>
      </c>
      <c r="F39" s="9">
        <v>26588.400000000001</v>
      </c>
      <c r="G39" s="9">
        <v>0</v>
      </c>
    </row>
    <row r="40" spans="1:7" x14ac:dyDescent="0.2">
      <c r="A40" s="7" t="s">
        <v>37</v>
      </c>
      <c r="B40" s="8" t="s">
        <v>38</v>
      </c>
      <c r="C40" s="9">
        <v>5000</v>
      </c>
      <c r="D40" s="9">
        <v>5000</v>
      </c>
      <c r="E40" s="9">
        <v>0</v>
      </c>
      <c r="F40" s="9">
        <v>5000</v>
      </c>
      <c r="G40" s="9">
        <v>0</v>
      </c>
    </row>
    <row r="41" spans="1:7" x14ac:dyDescent="0.2">
      <c r="A41" s="7" t="s">
        <v>39</v>
      </c>
      <c r="B41" s="8" t="s">
        <v>40</v>
      </c>
      <c r="C41" s="9">
        <v>96000</v>
      </c>
      <c r="D41" s="9">
        <v>24000</v>
      </c>
      <c r="E41" s="9">
        <v>11168.06</v>
      </c>
      <c r="F41" s="9">
        <v>12831.94</v>
      </c>
      <c r="G41" s="9">
        <v>0</v>
      </c>
    </row>
    <row r="42" spans="1:7" x14ac:dyDescent="0.2">
      <c r="A42" s="7" t="s">
        <v>41</v>
      </c>
      <c r="B42" s="8" t="s">
        <v>42</v>
      </c>
      <c r="C42" s="9">
        <v>250000</v>
      </c>
      <c r="D42" s="9">
        <v>75000</v>
      </c>
      <c r="E42" s="9">
        <v>36281.64</v>
      </c>
      <c r="F42" s="9">
        <v>38718.36</v>
      </c>
      <c r="G42" s="9">
        <v>0</v>
      </c>
    </row>
    <row r="43" spans="1:7" x14ac:dyDescent="0.2">
      <c r="A43" s="7" t="s">
        <v>43</v>
      </c>
      <c r="B43" s="8" t="s">
        <v>44</v>
      </c>
      <c r="C43" s="9">
        <v>700000</v>
      </c>
      <c r="D43" s="9">
        <v>330000</v>
      </c>
      <c r="E43" s="9">
        <v>114310.29</v>
      </c>
      <c r="F43" s="9">
        <v>215689.71</v>
      </c>
      <c r="G43" s="9">
        <v>0</v>
      </c>
    </row>
    <row r="44" spans="1:7" x14ac:dyDescent="0.2">
      <c r="A44" s="7" t="s">
        <v>45</v>
      </c>
      <c r="B44" s="8" t="s">
        <v>46</v>
      </c>
      <c r="C44" s="9">
        <v>25000</v>
      </c>
      <c r="D44" s="9">
        <v>15000</v>
      </c>
      <c r="E44" s="9">
        <v>3046.25</v>
      </c>
      <c r="F44" s="9">
        <v>11953.75</v>
      </c>
      <c r="G44" s="9">
        <v>0</v>
      </c>
    </row>
    <row r="45" spans="1:7" ht="25.5" x14ac:dyDescent="0.2">
      <c r="A45" s="7" t="s">
        <v>47</v>
      </c>
      <c r="B45" s="8" t="s">
        <v>48</v>
      </c>
      <c r="C45" s="9">
        <v>10000</v>
      </c>
      <c r="D45" s="9">
        <v>10000</v>
      </c>
      <c r="E45" s="9">
        <v>0</v>
      </c>
      <c r="F45" s="9">
        <v>10000</v>
      </c>
      <c r="G45" s="9">
        <v>0</v>
      </c>
    </row>
    <row r="46" spans="1:7" x14ac:dyDescent="0.2">
      <c r="A46" s="4" t="s">
        <v>50</v>
      </c>
      <c r="B46" s="5"/>
      <c r="C46" s="6">
        <v>27670200</v>
      </c>
      <c r="D46" s="6">
        <v>3302177</v>
      </c>
      <c r="E46" s="6">
        <v>2573492.56</v>
      </c>
      <c r="F46" s="6">
        <v>728684.44</v>
      </c>
      <c r="G46" s="6">
        <v>0</v>
      </c>
    </row>
    <row r="47" spans="1:7" x14ac:dyDescent="0.2">
      <c r="A47" s="4" t="s">
        <v>9</v>
      </c>
      <c r="B47" s="5" t="s">
        <v>10</v>
      </c>
      <c r="C47" s="6">
        <v>27670200</v>
      </c>
      <c r="D47" s="6">
        <v>3302177</v>
      </c>
      <c r="E47" s="6">
        <v>2573492.56</v>
      </c>
      <c r="F47" s="6">
        <v>728684.44</v>
      </c>
      <c r="G47" s="6">
        <v>0</v>
      </c>
    </row>
    <row r="48" spans="1:7" x14ac:dyDescent="0.2">
      <c r="A48" s="4" t="s">
        <v>51</v>
      </c>
      <c r="B48" s="5" t="s">
        <v>52</v>
      </c>
      <c r="C48" s="6">
        <v>744800</v>
      </c>
      <c r="D48" s="6">
        <v>0</v>
      </c>
      <c r="E48" s="6">
        <v>0</v>
      </c>
      <c r="F48" s="6">
        <v>0</v>
      </c>
      <c r="G48" s="6">
        <v>0</v>
      </c>
    </row>
    <row r="49" spans="1:7" ht="25.5" x14ac:dyDescent="0.2">
      <c r="A49" s="7" t="s">
        <v>13</v>
      </c>
      <c r="B49" s="8" t="s">
        <v>14</v>
      </c>
      <c r="C49" s="9">
        <v>744800</v>
      </c>
      <c r="D49" s="9">
        <v>0</v>
      </c>
      <c r="E49" s="9">
        <v>0</v>
      </c>
      <c r="F49" s="9">
        <v>0</v>
      </c>
      <c r="G49" s="9">
        <v>0</v>
      </c>
    </row>
    <row r="50" spans="1:7" x14ac:dyDescent="0.2">
      <c r="A50" s="4" t="s">
        <v>53</v>
      </c>
      <c r="B50" s="5" t="s">
        <v>54</v>
      </c>
      <c r="C50" s="6">
        <v>24825400</v>
      </c>
      <c r="D50" s="6">
        <v>3002177</v>
      </c>
      <c r="E50" s="6">
        <v>2570090.56</v>
      </c>
      <c r="F50" s="6">
        <v>432086.44</v>
      </c>
      <c r="G50" s="6">
        <v>0</v>
      </c>
    </row>
    <row r="51" spans="1:7" ht="25.5" x14ac:dyDescent="0.2">
      <c r="A51" s="7" t="s">
        <v>13</v>
      </c>
      <c r="B51" s="8" t="s">
        <v>14</v>
      </c>
      <c r="C51" s="9">
        <v>24825400</v>
      </c>
      <c r="D51" s="9">
        <v>3002177</v>
      </c>
      <c r="E51" s="9">
        <v>2570090.56</v>
      </c>
      <c r="F51" s="9">
        <v>432086.44</v>
      </c>
      <c r="G51" s="9">
        <v>0</v>
      </c>
    </row>
    <row r="52" spans="1:7" ht="63.75" x14ac:dyDescent="0.2">
      <c r="A52" s="4" t="s">
        <v>20</v>
      </c>
      <c r="B52" s="5" t="s">
        <v>21</v>
      </c>
      <c r="C52" s="6">
        <v>1000000</v>
      </c>
      <c r="D52" s="6">
        <v>0</v>
      </c>
      <c r="E52" s="6">
        <v>0</v>
      </c>
      <c r="F52" s="6">
        <v>0</v>
      </c>
      <c r="G52" s="6">
        <v>0</v>
      </c>
    </row>
    <row r="53" spans="1:7" ht="25.5" x14ac:dyDescent="0.2">
      <c r="A53" s="7" t="s">
        <v>13</v>
      </c>
      <c r="B53" s="8" t="s">
        <v>14</v>
      </c>
      <c r="C53" s="9">
        <v>1000000</v>
      </c>
      <c r="D53" s="9">
        <v>0</v>
      </c>
      <c r="E53" s="9">
        <v>0</v>
      </c>
      <c r="F53" s="9">
        <v>0</v>
      </c>
      <c r="G53" s="9">
        <v>0</v>
      </c>
    </row>
    <row r="54" spans="1:7" x14ac:dyDescent="0.2">
      <c r="A54" s="4" t="s">
        <v>55</v>
      </c>
      <c r="B54" s="5" t="s">
        <v>56</v>
      </c>
      <c r="C54" s="6">
        <v>1100000</v>
      </c>
      <c r="D54" s="6">
        <v>300000</v>
      </c>
      <c r="E54" s="6">
        <v>3402</v>
      </c>
      <c r="F54" s="6">
        <v>296598</v>
      </c>
      <c r="G54" s="6">
        <v>0</v>
      </c>
    </row>
    <row r="55" spans="1:7" ht="25.5" x14ac:dyDescent="0.2">
      <c r="A55" s="7" t="s">
        <v>13</v>
      </c>
      <c r="B55" s="8" t="s">
        <v>14</v>
      </c>
      <c r="C55" s="9">
        <v>1100000</v>
      </c>
      <c r="D55" s="9">
        <v>300000</v>
      </c>
      <c r="E55" s="9">
        <v>3402</v>
      </c>
      <c r="F55" s="9">
        <v>296598</v>
      </c>
      <c r="G55" s="9">
        <v>0</v>
      </c>
    </row>
    <row r="56" spans="1:7" x14ac:dyDescent="0.2">
      <c r="A56" s="4" t="s">
        <v>57</v>
      </c>
      <c r="B56" s="5"/>
      <c r="C56" s="6">
        <v>8521000</v>
      </c>
      <c r="D56" s="6">
        <v>2203800</v>
      </c>
      <c r="E56" s="6">
        <v>2061479.0899999999</v>
      </c>
      <c r="F56" s="6">
        <v>142320.91</v>
      </c>
      <c r="G56" s="6">
        <v>0</v>
      </c>
    </row>
    <row r="57" spans="1:7" x14ac:dyDescent="0.2">
      <c r="A57" s="4" t="s">
        <v>9</v>
      </c>
      <c r="B57" s="5" t="s">
        <v>10</v>
      </c>
      <c r="C57" s="6">
        <v>8521000</v>
      </c>
      <c r="D57" s="6">
        <v>2203800</v>
      </c>
      <c r="E57" s="6">
        <v>2061479.0899999999</v>
      </c>
      <c r="F57" s="6">
        <v>142320.91</v>
      </c>
      <c r="G57" s="6">
        <v>0</v>
      </c>
    </row>
    <row r="58" spans="1:7" x14ac:dyDescent="0.2">
      <c r="A58" s="4" t="s">
        <v>23</v>
      </c>
      <c r="B58" s="5" t="s">
        <v>24</v>
      </c>
      <c r="C58" s="6">
        <v>8521000</v>
      </c>
      <c r="D58" s="6">
        <v>2203800</v>
      </c>
      <c r="E58" s="6">
        <v>2061479.0899999999</v>
      </c>
      <c r="F58" s="6">
        <v>142320.91</v>
      </c>
      <c r="G58" s="6">
        <v>0</v>
      </c>
    </row>
    <row r="59" spans="1:7" x14ac:dyDescent="0.2">
      <c r="A59" s="7" t="s">
        <v>25</v>
      </c>
      <c r="B59" s="8" t="s">
        <v>26</v>
      </c>
      <c r="C59" s="9">
        <v>5694600</v>
      </c>
      <c r="D59" s="9">
        <v>1393200</v>
      </c>
      <c r="E59" s="9">
        <v>1389731.81</v>
      </c>
      <c r="F59" s="9">
        <v>3468.19</v>
      </c>
      <c r="G59" s="9">
        <v>0</v>
      </c>
    </row>
    <row r="60" spans="1:7" x14ac:dyDescent="0.2">
      <c r="A60" s="7" t="s">
        <v>27</v>
      </c>
      <c r="B60" s="8" t="s">
        <v>28</v>
      </c>
      <c r="C60" s="9">
        <v>1278000</v>
      </c>
      <c r="D60" s="9">
        <v>315000</v>
      </c>
      <c r="E60" s="9">
        <v>307157.36</v>
      </c>
      <c r="F60" s="9">
        <v>7842.64</v>
      </c>
      <c r="G60" s="9">
        <v>0</v>
      </c>
    </row>
    <row r="61" spans="1:7" x14ac:dyDescent="0.2">
      <c r="A61" s="7" t="s">
        <v>29</v>
      </c>
      <c r="B61" s="8" t="s">
        <v>30</v>
      </c>
      <c r="C61" s="9">
        <v>100500</v>
      </c>
      <c r="D61" s="9">
        <v>90500</v>
      </c>
      <c r="E61" s="9">
        <v>61312.1</v>
      </c>
      <c r="F61" s="9">
        <v>29187.9</v>
      </c>
      <c r="G61" s="9">
        <v>0</v>
      </c>
    </row>
    <row r="62" spans="1:7" x14ac:dyDescent="0.2">
      <c r="A62" s="7" t="s">
        <v>31</v>
      </c>
      <c r="B62" s="8" t="s">
        <v>32</v>
      </c>
      <c r="C62" s="9">
        <v>3000</v>
      </c>
      <c r="D62" s="9">
        <v>3000</v>
      </c>
      <c r="E62" s="9">
        <v>0</v>
      </c>
      <c r="F62" s="9">
        <v>3000</v>
      </c>
      <c r="G62" s="9">
        <v>0</v>
      </c>
    </row>
    <row r="63" spans="1:7" x14ac:dyDescent="0.2">
      <c r="A63" s="7" t="s">
        <v>33</v>
      </c>
      <c r="B63" s="8" t="s">
        <v>34</v>
      </c>
      <c r="C63" s="9">
        <v>870000</v>
      </c>
      <c r="D63" s="9">
        <v>220000</v>
      </c>
      <c r="E63" s="9">
        <v>176462.88</v>
      </c>
      <c r="F63" s="9">
        <v>43537.120000000003</v>
      </c>
      <c r="G63" s="9">
        <v>0</v>
      </c>
    </row>
    <row r="64" spans="1:7" x14ac:dyDescent="0.2">
      <c r="A64" s="7" t="s">
        <v>35</v>
      </c>
      <c r="B64" s="8" t="s">
        <v>36</v>
      </c>
      <c r="C64" s="9">
        <v>240000</v>
      </c>
      <c r="D64" s="9">
        <v>60000</v>
      </c>
      <c r="E64" s="9">
        <v>59547.16</v>
      </c>
      <c r="F64" s="9">
        <v>452.84</v>
      </c>
      <c r="G64" s="9">
        <v>0</v>
      </c>
    </row>
    <row r="65" spans="1:7" x14ac:dyDescent="0.2">
      <c r="A65" s="7" t="s">
        <v>37</v>
      </c>
      <c r="B65" s="8" t="s">
        <v>38</v>
      </c>
      <c r="C65" s="9">
        <v>4000</v>
      </c>
      <c r="D65" s="9">
        <v>2000</v>
      </c>
      <c r="E65" s="9">
        <v>544</v>
      </c>
      <c r="F65" s="9">
        <v>1456</v>
      </c>
      <c r="G65" s="9">
        <v>0</v>
      </c>
    </row>
    <row r="66" spans="1:7" x14ac:dyDescent="0.2">
      <c r="A66" s="7" t="s">
        <v>39</v>
      </c>
      <c r="B66" s="8" t="s">
        <v>40</v>
      </c>
      <c r="C66" s="9">
        <v>58000</v>
      </c>
      <c r="D66" s="9">
        <v>24000</v>
      </c>
      <c r="E66" s="9">
        <v>5786.35</v>
      </c>
      <c r="F66" s="9">
        <v>18213.650000000001</v>
      </c>
      <c r="G66" s="9">
        <v>0</v>
      </c>
    </row>
    <row r="67" spans="1:7" x14ac:dyDescent="0.2">
      <c r="A67" s="7" t="s">
        <v>41</v>
      </c>
      <c r="B67" s="8" t="s">
        <v>42</v>
      </c>
      <c r="C67" s="9">
        <v>50000</v>
      </c>
      <c r="D67" s="9">
        <v>21000</v>
      </c>
      <c r="E67" s="9">
        <v>18316.189999999999</v>
      </c>
      <c r="F67" s="9">
        <v>2683.81</v>
      </c>
      <c r="G67" s="9">
        <v>0</v>
      </c>
    </row>
    <row r="68" spans="1:7" x14ac:dyDescent="0.2">
      <c r="A68" s="7" t="s">
        <v>43</v>
      </c>
      <c r="B68" s="8" t="s">
        <v>44</v>
      </c>
      <c r="C68" s="9">
        <v>190000</v>
      </c>
      <c r="D68" s="9">
        <v>65000</v>
      </c>
      <c r="E68" s="9">
        <v>39010.879999999997</v>
      </c>
      <c r="F68" s="9">
        <v>25989.119999999999</v>
      </c>
      <c r="G68" s="9">
        <v>0</v>
      </c>
    </row>
    <row r="69" spans="1:7" x14ac:dyDescent="0.2">
      <c r="A69" s="7" t="s">
        <v>45</v>
      </c>
      <c r="B69" s="8" t="s">
        <v>46</v>
      </c>
      <c r="C69" s="9">
        <v>26300</v>
      </c>
      <c r="D69" s="9">
        <v>6500</v>
      </c>
      <c r="E69" s="9">
        <v>3610.36</v>
      </c>
      <c r="F69" s="9">
        <v>2889.64</v>
      </c>
      <c r="G69" s="9">
        <v>0</v>
      </c>
    </row>
    <row r="70" spans="1:7" ht="25.5" x14ac:dyDescent="0.2">
      <c r="A70" s="7" t="s">
        <v>47</v>
      </c>
      <c r="B70" s="8" t="s">
        <v>48</v>
      </c>
      <c r="C70" s="9">
        <v>6000</v>
      </c>
      <c r="D70" s="9">
        <v>3000</v>
      </c>
      <c r="E70" s="9">
        <v>0</v>
      </c>
      <c r="F70" s="9">
        <v>3000</v>
      </c>
      <c r="G70" s="9">
        <v>0</v>
      </c>
    </row>
    <row r="71" spans="1:7" x14ac:dyDescent="0.2">
      <c r="A71" s="7" t="s">
        <v>58</v>
      </c>
      <c r="B71" s="8" t="s">
        <v>59</v>
      </c>
      <c r="C71" s="9">
        <v>600</v>
      </c>
      <c r="D71" s="9">
        <v>600</v>
      </c>
      <c r="E71" s="9">
        <v>0</v>
      </c>
      <c r="F71" s="9">
        <v>600</v>
      </c>
      <c r="G71" s="9">
        <v>0</v>
      </c>
    </row>
    <row r="72" spans="1:7" x14ac:dyDescent="0.2">
      <c r="A72" s="4" t="s">
        <v>60</v>
      </c>
      <c r="B72" s="5"/>
      <c r="C72" s="6">
        <v>100000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4" t="s">
        <v>9</v>
      </c>
      <c r="B73" s="5" t="s">
        <v>10</v>
      </c>
      <c r="C73" s="6">
        <v>100000</v>
      </c>
      <c r="D73" s="6">
        <v>0</v>
      </c>
      <c r="E73" s="6">
        <v>0</v>
      </c>
      <c r="F73" s="6">
        <v>0</v>
      </c>
      <c r="G73" s="6">
        <v>0</v>
      </c>
    </row>
    <row r="74" spans="1:7" ht="38.25" x14ac:dyDescent="0.2">
      <c r="A74" s="4" t="s">
        <v>18</v>
      </c>
      <c r="B74" s="5" t="s">
        <v>19</v>
      </c>
      <c r="C74" s="6">
        <v>100000</v>
      </c>
      <c r="D74" s="6">
        <v>0</v>
      </c>
      <c r="E74" s="6">
        <v>0</v>
      </c>
      <c r="F74" s="6">
        <v>0</v>
      </c>
      <c r="G74" s="6">
        <v>0</v>
      </c>
    </row>
    <row r="75" spans="1:7" ht="25.5" x14ac:dyDescent="0.2">
      <c r="A75" s="7" t="s">
        <v>13</v>
      </c>
      <c r="B75" s="8" t="s">
        <v>14</v>
      </c>
      <c r="C75" s="9">
        <v>100000</v>
      </c>
      <c r="D75" s="9">
        <v>0</v>
      </c>
      <c r="E75" s="9">
        <v>0</v>
      </c>
      <c r="F75" s="9">
        <v>0</v>
      </c>
      <c r="G75" s="9">
        <v>0</v>
      </c>
    </row>
    <row r="76" spans="1:7" x14ac:dyDescent="0.2">
      <c r="A76" s="4" t="s">
        <v>61</v>
      </c>
      <c r="B76" s="5"/>
      <c r="C76" s="6">
        <v>5608300</v>
      </c>
      <c r="D76" s="6">
        <v>1404800</v>
      </c>
      <c r="E76" s="6">
        <v>1102230.2400000002</v>
      </c>
      <c r="F76" s="6">
        <v>302569.76</v>
      </c>
      <c r="G76" s="6">
        <v>3004.2</v>
      </c>
    </row>
    <row r="77" spans="1:7" x14ac:dyDescent="0.2">
      <c r="A77" s="4" t="s">
        <v>9</v>
      </c>
      <c r="B77" s="5" t="s">
        <v>10</v>
      </c>
      <c r="C77" s="6">
        <v>5608300</v>
      </c>
      <c r="D77" s="6">
        <v>1404800</v>
      </c>
      <c r="E77" s="6">
        <v>1102230.2400000002</v>
      </c>
      <c r="F77" s="6">
        <v>302569.76</v>
      </c>
      <c r="G77" s="6">
        <v>3004.2</v>
      </c>
    </row>
    <row r="78" spans="1:7" x14ac:dyDescent="0.2">
      <c r="A78" s="4" t="s">
        <v>23</v>
      </c>
      <c r="B78" s="5" t="s">
        <v>24</v>
      </c>
      <c r="C78" s="6">
        <v>5608300</v>
      </c>
      <c r="D78" s="6">
        <v>1404800</v>
      </c>
      <c r="E78" s="6">
        <v>1102230.2400000002</v>
      </c>
      <c r="F78" s="6">
        <v>302569.76</v>
      </c>
      <c r="G78" s="6">
        <v>3004.2</v>
      </c>
    </row>
    <row r="79" spans="1:7" x14ac:dyDescent="0.2">
      <c r="A79" s="7" t="s">
        <v>25</v>
      </c>
      <c r="B79" s="8" t="s">
        <v>26</v>
      </c>
      <c r="C79" s="9">
        <v>3362900</v>
      </c>
      <c r="D79" s="9">
        <v>792000</v>
      </c>
      <c r="E79" s="9">
        <v>763140.71</v>
      </c>
      <c r="F79" s="9">
        <v>28859.29</v>
      </c>
      <c r="G79" s="9">
        <v>0</v>
      </c>
    </row>
    <row r="80" spans="1:7" x14ac:dyDescent="0.2">
      <c r="A80" s="7" t="s">
        <v>27</v>
      </c>
      <c r="B80" s="8" t="s">
        <v>28</v>
      </c>
      <c r="C80" s="9">
        <v>741300</v>
      </c>
      <c r="D80" s="9">
        <v>174300</v>
      </c>
      <c r="E80" s="9">
        <v>170087.83</v>
      </c>
      <c r="F80" s="9">
        <v>4212.17</v>
      </c>
      <c r="G80" s="9">
        <v>0</v>
      </c>
    </row>
    <row r="81" spans="1:7" x14ac:dyDescent="0.2">
      <c r="A81" s="7" t="s">
        <v>29</v>
      </c>
      <c r="B81" s="8" t="s">
        <v>30</v>
      </c>
      <c r="C81" s="9">
        <v>118100</v>
      </c>
      <c r="D81" s="9">
        <v>78100</v>
      </c>
      <c r="E81" s="9">
        <v>1200</v>
      </c>
      <c r="F81" s="9">
        <v>76900</v>
      </c>
      <c r="G81" s="9">
        <v>0</v>
      </c>
    </row>
    <row r="82" spans="1:7" x14ac:dyDescent="0.2">
      <c r="A82" s="7" t="s">
        <v>31</v>
      </c>
      <c r="B82" s="8" t="s">
        <v>32</v>
      </c>
      <c r="C82" s="9">
        <v>3000</v>
      </c>
      <c r="D82" s="9">
        <v>0</v>
      </c>
      <c r="E82" s="9">
        <v>0</v>
      </c>
      <c r="F82" s="9">
        <v>0</v>
      </c>
      <c r="G82" s="9">
        <v>0</v>
      </c>
    </row>
    <row r="83" spans="1:7" x14ac:dyDescent="0.2">
      <c r="A83" s="7" t="s">
        <v>33</v>
      </c>
      <c r="B83" s="8" t="s">
        <v>34</v>
      </c>
      <c r="C83" s="9">
        <v>450000</v>
      </c>
      <c r="D83" s="9">
        <v>65000</v>
      </c>
      <c r="E83" s="9">
        <v>64497.18</v>
      </c>
      <c r="F83" s="9">
        <v>502.82</v>
      </c>
      <c r="G83" s="9">
        <v>3004.2</v>
      </c>
    </row>
    <row r="84" spans="1:7" x14ac:dyDescent="0.2">
      <c r="A84" s="7" t="s">
        <v>35</v>
      </c>
      <c r="B84" s="8" t="s">
        <v>36</v>
      </c>
      <c r="C84" s="9">
        <v>327000</v>
      </c>
      <c r="D84" s="9">
        <v>60000</v>
      </c>
      <c r="E84" s="9">
        <v>16501.18</v>
      </c>
      <c r="F84" s="9">
        <v>43498.82</v>
      </c>
      <c r="G84" s="9">
        <v>0</v>
      </c>
    </row>
    <row r="85" spans="1:7" x14ac:dyDescent="0.2">
      <c r="A85" s="7" t="s">
        <v>37</v>
      </c>
      <c r="B85" s="8" t="s">
        <v>38</v>
      </c>
      <c r="C85" s="9">
        <v>3000</v>
      </c>
      <c r="D85" s="9">
        <v>3000</v>
      </c>
      <c r="E85" s="9">
        <v>0</v>
      </c>
      <c r="F85" s="9">
        <v>3000</v>
      </c>
      <c r="G85" s="9">
        <v>0</v>
      </c>
    </row>
    <row r="86" spans="1:7" x14ac:dyDescent="0.2">
      <c r="A86" s="7" t="s">
        <v>39</v>
      </c>
      <c r="B86" s="8" t="s">
        <v>40</v>
      </c>
      <c r="C86" s="9">
        <v>35000</v>
      </c>
      <c r="D86" s="9">
        <v>9000</v>
      </c>
      <c r="E86" s="9">
        <v>3123.03</v>
      </c>
      <c r="F86" s="9">
        <v>5876.97</v>
      </c>
      <c r="G86" s="9">
        <v>0</v>
      </c>
    </row>
    <row r="87" spans="1:7" x14ac:dyDescent="0.2">
      <c r="A87" s="7" t="s">
        <v>41</v>
      </c>
      <c r="B87" s="8" t="s">
        <v>42</v>
      </c>
      <c r="C87" s="9">
        <v>70000</v>
      </c>
      <c r="D87" s="9">
        <v>17400</v>
      </c>
      <c r="E87" s="9">
        <v>10954.51</v>
      </c>
      <c r="F87" s="9">
        <v>6445.49</v>
      </c>
      <c r="G87" s="9">
        <v>0</v>
      </c>
    </row>
    <row r="88" spans="1:7" x14ac:dyDescent="0.2">
      <c r="A88" s="7" t="s">
        <v>43</v>
      </c>
      <c r="B88" s="8" t="s">
        <v>44</v>
      </c>
      <c r="C88" s="9">
        <v>420000</v>
      </c>
      <c r="D88" s="9">
        <v>180000</v>
      </c>
      <c r="E88" s="9">
        <v>62016.95</v>
      </c>
      <c r="F88" s="9">
        <v>117983.05</v>
      </c>
      <c r="G88" s="9">
        <v>0</v>
      </c>
    </row>
    <row r="89" spans="1:7" x14ac:dyDescent="0.2">
      <c r="A89" s="7" t="s">
        <v>45</v>
      </c>
      <c r="B89" s="8" t="s">
        <v>46</v>
      </c>
      <c r="C89" s="9">
        <v>73000</v>
      </c>
      <c r="D89" s="9">
        <v>24000</v>
      </c>
      <c r="E89" s="9">
        <v>10708.85</v>
      </c>
      <c r="F89" s="9">
        <v>13291.15</v>
      </c>
      <c r="G89" s="9">
        <v>0</v>
      </c>
    </row>
    <row r="90" spans="1:7" ht="25.5" x14ac:dyDescent="0.2">
      <c r="A90" s="7" t="s">
        <v>47</v>
      </c>
      <c r="B90" s="8" t="s">
        <v>48</v>
      </c>
      <c r="C90" s="9">
        <v>5000</v>
      </c>
      <c r="D90" s="9">
        <v>2000</v>
      </c>
      <c r="E90" s="9">
        <v>0</v>
      </c>
      <c r="F90" s="9">
        <v>2000</v>
      </c>
      <c r="G90" s="9">
        <v>0</v>
      </c>
    </row>
    <row r="91" spans="1:7" x14ac:dyDescent="0.2">
      <c r="A91" s="4" t="s">
        <v>62</v>
      </c>
      <c r="B91" s="5"/>
      <c r="C91" s="6">
        <v>2200000</v>
      </c>
      <c r="D91" s="6">
        <v>540000</v>
      </c>
      <c r="E91" s="6">
        <v>451616.13</v>
      </c>
      <c r="F91" s="6">
        <v>88383.87</v>
      </c>
      <c r="G91" s="6">
        <v>0</v>
      </c>
    </row>
    <row r="92" spans="1:7" x14ac:dyDescent="0.2">
      <c r="A92" s="4" t="s">
        <v>9</v>
      </c>
      <c r="B92" s="5" t="s">
        <v>10</v>
      </c>
      <c r="C92" s="6">
        <v>2200000</v>
      </c>
      <c r="D92" s="6">
        <v>540000</v>
      </c>
      <c r="E92" s="6">
        <v>451616.13</v>
      </c>
      <c r="F92" s="6">
        <v>88383.87</v>
      </c>
      <c r="G92" s="6">
        <v>0</v>
      </c>
    </row>
    <row r="93" spans="1:7" x14ac:dyDescent="0.2">
      <c r="A93" s="4" t="s">
        <v>63</v>
      </c>
      <c r="B93" s="5" t="s">
        <v>64</v>
      </c>
      <c r="C93" s="6">
        <v>2200000</v>
      </c>
      <c r="D93" s="6">
        <v>540000</v>
      </c>
      <c r="E93" s="6">
        <v>451616.13</v>
      </c>
      <c r="F93" s="6">
        <v>88383.87</v>
      </c>
      <c r="G93" s="6">
        <v>0</v>
      </c>
    </row>
    <row r="94" spans="1:7" ht="25.5" x14ac:dyDescent="0.2">
      <c r="A94" s="7" t="s">
        <v>13</v>
      </c>
      <c r="B94" s="8" t="s">
        <v>14</v>
      </c>
      <c r="C94" s="9">
        <v>2200000</v>
      </c>
      <c r="D94" s="9">
        <v>540000</v>
      </c>
      <c r="E94" s="9">
        <v>451616.13</v>
      </c>
      <c r="F94" s="9">
        <v>88383.87</v>
      </c>
      <c r="G94" s="9">
        <v>0</v>
      </c>
    </row>
    <row r="95" spans="1:7" x14ac:dyDescent="0.2">
      <c r="A95" s="4" t="s">
        <v>65</v>
      </c>
      <c r="B95" s="5"/>
      <c r="C95" s="6">
        <v>9231200</v>
      </c>
      <c r="D95" s="6">
        <v>2536979.84</v>
      </c>
      <c r="E95" s="6">
        <v>2247501.6700000004</v>
      </c>
      <c r="F95" s="6">
        <v>289478.17000000004</v>
      </c>
      <c r="G95" s="6">
        <v>0</v>
      </c>
    </row>
    <row r="96" spans="1:7" x14ac:dyDescent="0.2">
      <c r="A96" s="4" t="s">
        <v>9</v>
      </c>
      <c r="B96" s="5" t="s">
        <v>10</v>
      </c>
      <c r="C96" s="6">
        <v>9231200</v>
      </c>
      <c r="D96" s="6">
        <v>2536979.84</v>
      </c>
      <c r="E96" s="6">
        <v>2247501.6700000004</v>
      </c>
      <c r="F96" s="6">
        <v>289478.17000000004</v>
      </c>
      <c r="G96" s="6">
        <v>0</v>
      </c>
    </row>
    <row r="97" spans="1:7" x14ac:dyDescent="0.2">
      <c r="A97" s="4" t="s">
        <v>23</v>
      </c>
      <c r="B97" s="5" t="s">
        <v>24</v>
      </c>
      <c r="C97" s="6">
        <v>9231200</v>
      </c>
      <c r="D97" s="6">
        <v>2536979.84</v>
      </c>
      <c r="E97" s="6">
        <v>2247501.6700000004</v>
      </c>
      <c r="F97" s="6">
        <v>289478.17000000004</v>
      </c>
      <c r="G97" s="6">
        <v>0</v>
      </c>
    </row>
    <row r="98" spans="1:7" x14ac:dyDescent="0.2">
      <c r="A98" s="7" t="s">
        <v>25</v>
      </c>
      <c r="B98" s="8" t="s">
        <v>26</v>
      </c>
      <c r="C98" s="9">
        <v>5640000</v>
      </c>
      <c r="D98" s="9">
        <v>1560000</v>
      </c>
      <c r="E98" s="9">
        <v>1531981.73</v>
      </c>
      <c r="F98" s="9">
        <v>28018.27</v>
      </c>
      <c r="G98" s="9">
        <v>0</v>
      </c>
    </row>
    <row r="99" spans="1:7" x14ac:dyDescent="0.2">
      <c r="A99" s="7" t="s">
        <v>27</v>
      </c>
      <c r="B99" s="8" t="s">
        <v>28</v>
      </c>
      <c r="C99" s="9">
        <v>1239200</v>
      </c>
      <c r="D99" s="9">
        <v>343200</v>
      </c>
      <c r="E99" s="9">
        <v>332311.96000000002</v>
      </c>
      <c r="F99" s="9">
        <v>10888.04</v>
      </c>
      <c r="G99" s="9">
        <v>0</v>
      </c>
    </row>
    <row r="100" spans="1:7" x14ac:dyDescent="0.2">
      <c r="A100" s="7" t="s">
        <v>29</v>
      </c>
      <c r="B100" s="8" t="s">
        <v>30</v>
      </c>
      <c r="C100" s="9">
        <v>174000</v>
      </c>
      <c r="D100" s="9">
        <v>16779.84</v>
      </c>
      <c r="E100" s="9">
        <v>0</v>
      </c>
      <c r="F100" s="9">
        <v>16779.84</v>
      </c>
      <c r="G100" s="9">
        <v>0</v>
      </c>
    </row>
    <row r="101" spans="1:7" x14ac:dyDescent="0.2">
      <c r="A101" s="7" t="s">
        <v>31</v>
      </c>
      <c r="B101" s="8" t="s">
        <v>32</v>
      </c>
      <c r="C101" s="9">
        <v>3000</v>
      </c>
      <c r="D101" s="9">
        <v>3000</v>
      </c>
      <c r="E101" s="9">
        <v>0</v>
      </c>
      <c r="F101" s="9">
        <v>3000</v>
      </c>
      <c r="G101" s="9">
        <v>0</v>
      </c>
    </row>
    <row r="102" spans="1:7" x14ac:dyDescent="0.2">
      <c r="A102" s="7" t="s">
        <v>33</v>
      </c>
      <c r="B102" s="8" t="s">
        <v>34</v>
      </c>
      <c r="C102" s="9">
        <v>700000</v>
      </c>
      <c r="D102" s="9">
        <v>150000</v>
      </c>
      <c r="E102" s="9">
        <v>115848.33</v>
      </c>
      <c r="F102" s="9">
        <v>34151.67</v>
      </c>
      <c r="G102" s="9">
        <v>0</v>
      </c>
    </row>
    <row r="103" spans="1:7" x14ac:dyDescent="0.2">
      <c r="A103" s="7" t="s">
        <v>35</v>
      </c>
      <c r="B103" s="8" t="s">
        <v>36</v>
      </c>
      <c r="C103" s="9">
        <v>585000</v>
      </c>
      <c r="D103" s="9">
        <v>100000</v>
      </c>
      <c r="E103" s="9">
        <v>95806.48</v>
      </c>
      <c r="F103" s="9">
        <v>4193.5200000000004</v>
      </c>
      <c r="G103" s="9">
        <v>0</v>
      </c>
    </row>
    <row r="104" spans="1:7" x14ac:dyDescent="0.2">
      <c r="A104" s="7" t="s">
        <v>37</v>
      </c>
      <c r="B104" s="8" t="s">
        <v>38</v>
      </c>
      <c r="C104" s="9">
        <v>5000</v>
      </c>
      <c r="D104" s="9">
        <v>3000</v>
      </c>
      <c r="E104" s="9">
        <v>0</v>
      </c>
      <c r="F104" s="9">
        <v>3000</v>
      </c>
      <c r="G104" s="9">
        <v>0</v>
      </c>
    </row>
    <row r="105" spans="1:7" x14ac:dyDescent="0.2">
      <c r="A105" s="7" t="s">
        <v>39</v>
      </c>
      <c r="B105" s="8" t="s">
        <v>40</v>
      </c>
      <c r="C105" s="9">
        <v>90000</v>
      </c>
      <c r="D105" s="9">
        <v>39000</v>
      </c>
      <c r="E105" s="9">
        <v>28485.84</v>
      </c>
      <c r="F105" s="9">
        <v>10514.16</v>
      </c>
      <c r="G105" s="9">
        <v>0</v>
      </c>
    </row>
    <row r="106" spans="1:7" x14ac:dyDescent="0.2">
      <c r="A106" s="7" t="s">
        <v>41</v>
      </c>
      <c r="B106" s="8" t="s">
        <v>42</v>
      </c>
      <c r="C106" s="9">
        <v>140000</v>
      </c>
      <c r="D106" s="9">
        <v>45000</v>
      </c>
      <c r="E106" s="9">
        <v>26338.43</v>
      </c>
      <c r="F106" s="9">
        <v>18661.57</v>
      </c>
      <c r="G106" s="9">
        <v>0</v>
      </c>
    </row>
    <row r="107" spans="1:7" x14ac:dyDescent="0.2">
      <c r="A107" s="7" t="s">
        <v>43</v>
      </c>
      <c r="B107" s="8" t="s">
        <v>44</v>
      </c>
      <c r="C107" s="9">
        <v>620000</v>
      </c>
      <c r="D107" s="9">
        <v>260000</v>
      </c>
      <c r="E107" s="9">
        <v>115600.66</v>
      </c>
      <c r="F107" s="9">
        <v>144399.34</v>
      </c>
      <c r="G107" s="9">
        <v>0</v>
      </c>
    </row>
    <row r="108" spans="1:7" x14ac:dyDescent="0.2">
      <c r="A108" s="7" t="s">
        <v>45</v>
      </c>
      <c r="B108" s="8" t="s">
        <v>46</v>
      </c>
      <c r="C108" s="9">
        <v>25000</v>
      </c>
      <c r="D108" s="9">
        <v>7000</v>
      </c>
      <c r="E108" s="9">
        <v>1128.24</v>
      </c>
      <c r="F108" s="9">
        <v>5871.76</v>
      </c>
      <c r="G108" s="9">
        <v>0</v>
      </c>
    </row>
    <row r="109" spans="1:7" ht="25.5" x14ac:dyDescent="0.2">
      <c r="A109" s="7" t="s">
        <v>47</v>
      </c>
      <c r="B109" s="8" t="s">
        <v>48</v>
      </c>
      <c r="C109" s="9">
        <v>10000</v>
      </c>
      <c r="D109" s="9">
        <v>10000</v>
      </c>
      <c r="E109" s="9">
        <v>0</v>
      </c>
      <c r="F109" s="9">
        <v>10000</v>
      </c>
      <c r="G109" s="9">
        <v>0</v>
      </c>
    </row>
    <row r="110" spans="1:7" x14ac:dyDescent="0.2">
      <c r="A110" s="4" t="s">
        <v>66</v>
      </c>
      <c r="B110" s="5"/>
      <c r="C110" s="6">
        <v>10027125.65</v>
      </c>
      <c r="D110" s="6">
        <v>2756298</v>
      </c>
      <c r="E110" s="6">
        <v>2470774.0500000003</v>
      </c>
      <c r="F110" s="6">
        <v>285523.95</v>
      </c>
      <c r="G110" s="6">
        <v>0</v>
      </c>
    </row>
    <row r="111" spans="1:7" x14ac:dyDescent="0.2">
      <c r="A111" s="4" t="s">
        <v>9</v>
      </c>
      <c r="B111" s="5" t="s">
        <v>10</v>
      </c>
      <c r="C111" s="6">
        <v>10027125.65</v>
      </c>
      <c r="D111" s="6">
        <v>2756298</v>
      </c>
      <c r="E111" s="6">
        <v>2470774.0500000003</v>
      </c>
      <c r="F111" s="6">
        <v>285523.95</v>
      </c>
      <c r="G111" s="6">
        <v>0</v>
      </c>
    </row>
    <row r="112" spans="1:7" x14ac:dyDescent="0.2">
      <c r="A112" s="4" t="s">
        <v>23</v>
      </c>
      <c r="B112" s="5" t="s">
        <v>24</v>
      </c>
      <c r="C112" s="6">
        <v>10027125.65</v>
      </c>
      <c r="D112" s="6">
        <v>2756298</v>
      </c>
      <c r="E112" s="6">
        <v>2470774.0500000003</v>
      </c>
      <c r="F112" s="6">
        <v>285523.95</v>
      </c>
      <c r="G112" s="6">
        <v>0</v>
      </c>
    </row>
    <row r="113" spans="1:7" x14ac:dyDescent="0.2">
      <c r="A113" s="7" t="s">
        <v>25</v>
      </c>
      <c r="B113" s="8" t="s">
        <v>26</v>
      </c>
      <c r="C113" s="9">
        <v>6042100</v>
      </c>
      <c r="D113" s="9">
        <v>1720294</v>
      </c>
      <c r="E113" s="9">
        <v>1711508.06</v>
      </c>
      <c r="F113" s="9">
        <v>8785.94</v>
      </c>
      <c r="G113" s="9">
        <v>0</v>
      </c>
    </row>
    <row r="114" spans="1:7" x14ac:dyDescent="0.2">
      <c r="A114" s="7" t="s">
        <v>27</v>
      </c>
      <c r="B114" s="8" t="s">
        <v>28</v>
      </c>
      <c r="C114" s="9">
        <v>1329905.6499999999</v>
      </c>
      <c r="D114" s="9">
        <v>345204</v>
      </c>
      <c r="E114" s="9">
        <v>338138.69</v>
      </c>
      <c r="F114" s="9">
        <v>7065.31</v>
      </c>
      <c r="G114" s="9">
        <v>0</v>
      </c>
    </row>
    <row r="115" spans="1:7" x14ac:dyDescent="0.2">
      <c r="A115" s="7" t="s">
        <v>29</v>
      </c>
      <c r="B115" s="8" t="s">
        <v>30</v>
      </c>
      <c r="C115" s="9">
        <v>207500</v>
      </c>
      <c r="D115" s="9">
        <v>117500</v>
      </c>
      <c r="E115" s="9">
        <v>13156</v>
      </c>
      <c r="F115" s="9">
        <v>104344</v>
      </c>
      <c r="G115" s="9">
        <v>0</v>
      </c>
    </row>
    <row r="116" spans="1:7" x14ac:dyDescent="0.2">
      <c r="A116" s="7" t="s">
        <v>31</v>
      </c>
      <c r="B116" s="8" t="s">
        <v>32</v>
      </c>
      <c r="C116" s="9">
        <v>4000</v>
      </c>
      <c r="D116" s="9">
        <v>0</v>
      </c>
      <c r="E116" s="9">
        <v>0</v>
      </c>
      <c r="F116" s="9">
        <v>0</v>
      </c>
      <c r="G116" s="9">
        <v>0</v>
      </c>
    </row>
    <row r="117" spans="1:7" x14ac:dyDescent="0.2">
      <c r="A117" s="7" t="s">
        <v>33</v>
      </c>
      <c r="B117" s="8" t="s">
        <v>34</v>
      </c>
      <c r="C117" s="9">
        <v>950000</v>
      </c>
      <c r="D117" s="9">
        <v>222000</v>
      </c>
      <c r="E117" s="9">
        <v>171840.19</v>
      </c>
      <c r="F117" s="9">
        <v>50159.81</v>
      </c>
      <c r="G117" s="9">
        <v>0</v>
      </c>
    </row>
    <row r="118" spans="1:7" x14ac:dyDescent="0.2">
      <c r="A118" s="7" t="s">
        <v>35</v>
      </c>
      <c r="B118" s="8" t="s">
        <v>36</v>
      </c>
      <c r="C118" s="9">
        <v>505420</v>
      </c>
      <c r="D118" s="9">
        <v>80000</v>
      </c>
      <c r="E118" s="9">
        <v>69490.179999999993</v>
      </c>
      <c r="F118" s="9">
        <v>10509.82</v>
      </c>
      <c r="G118" s="9">
        <v>0</v>
      </c>
    </row>
    <row r="119" spans="1:7" x14ac:dyDescent="0.2">
      <c r="A119" s="7" t="s">
        <v>37</v>
      </c>
      <c r="B119" s="8" t="s">
        <v>38</v>
      </c>
      <c r="C119" s="9">
        <v>7000</v>
      </c>
      <c r="D119" s="9">
        <v>0</v>
      </c>
      <c r="E119" s="9">
        <v>0</v>
      </c>
      <c r="F119" s="9">
        <v>0</v>
      </c>
      <c r="G119" s="9">
        <v>0</v>
      </c>
    </row>
    <row r="120" spans="1:7" x14ac:dyDescent="0.2">
      <c r="A120" s="7" t="s">
        <v>39</v>
      </c>
      <c r="B120" s="8" t="s">
        <v>40</v>
      </c>
      <c r="C120" s="9">
        <v>80000</v>
      </c>
      <c r="D120" s="9">
        <v>14000</v>
      </c>
      <c r="E120" s="9">
        <v>11127.6</v>
      </c>
      <c r="F120" s="9">
        <v>2872.4</v>
      </c>
      <c r="G120" s="9">
        <v>0</v>
      </c>
    </row>
    <row r="121" spans="1:7" x14ac:dyDescent="0.2">
      <c r="A121" s="7" t="s">
        <v>41</v>
      </c>
      <c r="B121" s="8" t="s">
        <v>42</v>
      </c>
      <c r="C121" s="9">
        <v>220000</v>
      </c>
      <c r="D121" s="9">
        <v>47000</v>
      </c>
      <c r="E121" s="9">
        <v>32684.59</v>
      </c>
      <c r="F121" s="9">
        <v>14315.41</v>
      </c>
      <c r="G121" s="9">
        <v>0</v>
      </c>
    </row>
    <row r="122" spans="1:7" x14ac:dyDescent="0.2">
      <c r="A122" s="7" t="s">
        <v>43</v>
      </c>
      <c r="B122" s="8" t="s">
        <v>44</v>
      </c>
      <c r="C122" s="9">
        <v>650000</v>
      </c>
      <c r="D122" s="9">
        <v>204000</v>
      </c>
      <c r="E122" s="9">
        <v>119444.02</v>
      </c>
      <c r="F122" s="9">
        <v>84555.98</v>
      </c>
      <c r="G122" s="9">
        <v>0</v>
      </c>
    </row>
    <row r="123" spans="1:7" x14ac:dyDescent="0.2">
      <c r="A123" s="7" t="s">
        <v>45</v>
      </c>
      <c r="B123" s="8" t="s">
        <v>46</v>
      </c>
      <c r="C123" s="9">
        <v>25000</v>
      </c>
      <c r="D123" s="9">
        <v>6300</v>
      </c>
      <c r="E123" s="9">
        <v>3384.72</v>
      </c>
      <c r="F123" s="9">
        <v>2915.28</v>
      </c>
      <c r="G123" s="9">
        <v>0</v>
      </c>
    </row>
    <row r="124" spans="1:7" ht="25.5" x14ac:dyDescent="0.2">
      <c r="A124" s="7" t="s">
        <v>47</v>
      </c>
      <c r="B124" s="8" t="s">
        <v>48</v>
      </c>
      <c r="C124" s="9">
        <v>6200</v>
      </c>
      <c r="D124" s="9">
        <v>0</v>
      </c>
      <c r="E124" s="9">
        <v>0</v>
      </c>
      <c r="F124" s="9">
        <v>0</v>
      </c>
      <c r="G124" s="9">
        <v>0</v>
      </c>
    </row>
    <row r="125" spans="1:7" x14ac:dyDescent="0.2">
      <c r="A125" s="4" t="s">
        <v>67</v>
      </c>
      <c r="B125" s="5"/>
      <c r="C125" s="6">
        <v>33906500</v>
      </c>
      <c r="D125" s="6">
        <v>9858450</v>
      </c>
      <c r="E125" s="6">
        <v>9055690.7300000004</v>
      </c>
      <c r="F125" s="6">
        <v>802759.27</v>
      </c>
      <c r="G125" s="6">
        <v>0</v>
      </c>
    </row>
    <row r="126" spans="1:7" x14ac:dyDescent="0.2">
      <c r="A126" s="4" t="s">
        <v>9</v>
      </c>
      <c r="B126" s="5" t="s">
        <v>10</v>
      </c>
      <c r="C126" s="6">
        <v>33906500</v>
      </c>
      <c r="D126" s="6">
        <v>9858450</v>
      </c>
      <c r="E126" s="6">
        <v>9055690.7300000004</v>
      </c>
      <c r="F126" s="6">
        <v>802759.27</v>
      </c>
      <c r="G126" s="6">
        <v>0</v>
      </c>
    </row>
    <row r="127" spans="1:7" ht="51" x14ac:dyDescent="0.2">
      <c r="A127" s="4" t="s">
        <v>68</v>
      </c>
      <c r="B127" s="5" t="s">
        <v>69</v>
      </c>
      <c r="C127" s="6">
        <v>24745000</v>
      </c>
      <c r="D127" s="6">
        <v>6678300</v>
      </c>
      <c r="E127" s="6">
        <v>6058245.79</v>
      </c>
      <c r="F127" s="6">
        <v>620054.21000000008</v>
      </c>
      <c r="G127" s="6">
        <v>0</v>
      </c>
    </row>
    <row r="128" spans="1:7" x14ac:dyDescent="0.2">
      <c r="A128" s="7" t="s">
        <v>25</v>
      </c>
      <c r="B128" s="8" t="s">
        <v>26</v>
      </c>
      <c r="C128" s="9">
        <v>17602400</v>
      </c>
      <c r="D128" s="9">
        <v>4700000</v>
      </c>
      <c r="E128" s="9">
        <v>4463541.7300000004</v>
      </c>
      <c r="F128" s="9">
        <v>236458.27</v>
      </c>
      <c r="G128" s="9">
        <v>0</v>
      </c>
    </row>
    <row r="129" spans="1:7" x14ac:dyDescent="0.2">
      <c r="A129" s="7" t="s">
        <v>27</v>
      </c>
      <c r="B129" s="8" t="s">
        <v>28</v>
      </c>
      <c r="C129" s="9">
        <v>3880000</v>
      </c>
      <c r="D129" s="9">
        <v>1165000</v>
      </c>
      <c r="E129" s="9">
        <v>1003340.84</v>
      </c>
      <c r="F129" s="9">
        <v>161659.16</v>
      </c>
      <c r="G129" s="9">
        <v>0</v>
      </c>
    </row>
    <row r="130" spans="1:7" x14ac:dyDescent="0.2">
      <c r="A130" s="7" t="s">
        <v>29</v>
      </c>
      <c r="B130" s="8" t="s">
        <v>30</v>
      </c>
      <c r="C130" s="9">
        <v>942600</v>
      </c>
      <c r="D130" s="9">
        <v>302600</v>
      </c>
      <c r="E130" s="9">
        <v>236109.05</v>
      </c>
      <c r="F130" s="9">
        <v>66490.95</v>
      </c>
      <c r="G130" s="9">
        <v>0</v>
      </c>
    </row>
    <row r="131" spans="1:7" x14ac:dyDescent="0.2">
      <c r="A131" s="7" t="s">
        <v>35</v>
      </c>
      <c r="B131" s="8" t="s">
        <v>36</v>
      </c>
      <c r="C131" s="9">
        <v>1500000</v>
      </c>
      <c r="D131" s="9">
        <v>150000</v>
      </c>
      <c r="E131" s="9">
        <v>68055.899999999994</v>
      </c>
      <c r="F131" s="9">
        <v>81944.100000000006</v>
      </c>
      <c r="G131" s="9">
        <v>0</v>
      </c>
    </row>
    <row r="132" spans="1:7" x14ac:dyDescent="0.2">
      <c r="A132" s="7" t="s">
        <v>37</v>
      </c>
      <c r="B132" s="8" t="s">
        <v>38</v>
      </c>
      <c r="C132" s="9">
        <v>120000</v>
      </c>
      <c r="D132" s="9">
        <v>0</v>
      </c>
      <c r="E132" s="9">
        <v>0</v>
      </c>
      <c r="F132" s="9">
        <v>0</v>
      </c>
      <c r="G132" s="9">
        <v>0</v>
      </c>
    </row>
    <row r="133" spans="1:7" x14ac:dyDescent="0.2">
      <c r="A133" s="7" t="s">
        <v>39</v>
      </c>
      <c r="B133" s="8" t="s">
        <v>40</v>
      </c>
      <c r="C133" s="9">
        <v>20000</v>
      </c>
      <c r="D133" s="9">
        <v>5100</v>
      </c>
      <c r="E133" s="9">
        <v>1733.22</v>
      </c>
      <c r="F133" s="9">
        <v>3366.78</v>
      </c>
      <c r="G133" s="9">
        <v>0</v>
      </c>
    </row>
    <row r="134" spans="1:7" x14ac:dyDescent="0.2">
      <c r="A134" s="7" t="s">
        <v>41</v>
      </c>
      <c r="B134" s="8" t="s">
        <v>42</v>
      </c>
      <c r="C134" s="9">
        <v>350000</v>
      </c>
      <c r="D134" s="9">
        <v>127600</v>
      </c>
      <c r="E134" s="9">
        <v>90915.85</v>
      </c>
      <c r="F134" s="9">
        <v>36684.15</v>
      </c>
      <c r="G134" s="9">
        <v>0</v>
      </c>
    </row>
    <row r="135" spans="1:7" x14ac:dyDescent="0.2">
      <c r="A135" s="7" t="s">
        <v>45</v>
      </c>
      <c r="B135" s="8" t="s">
        <v>46</v>
      </c>
      <c r="C135" s="9">
        <v>150000</v>
      </c>
      <c r="D135" s="9">
        <v>150000</v>
      </c>
      <c r="E135" s="9">
        <v>144648</v>
      </c>
      <c r="F135" s="9">
        <v>5352</v>
      </c>
      <c r="G135" s="9">
        <v>0</v>
      </c>
    </row>
    <row r="136" spans="1:7" ht="25.5" x14ac:dyDescent="0.2">
      <c r="A136" s="7" t="s">
        <v>47</v>
      </c>
      <c r="B136" s="8" t="s">
        <v>48</v>
      </c>
      <c r="C136" s="9">
        <v>30000</v>
      </c>
      <c r="D136" s="9">
        <v>10000</v>
      </c>
      <c r="E136" s="9">
        <v>7500</v>
      </c>
      <c r="F136" s="9">
        <v>2500</v>
      </c>
      <c r="G136" s="9">
        <v>0</v>
      </c>
    </row>
    <row r="137" spans="1:7" x14ac:dyDescent="0.2">
      <c r="A137" s="7" t="s">
        <v>70</v>
      </c>
      <c r="B137" s="8" t="s">
        <v>71</v>
      </c>
      <c r="C137" s="9">
        <v>10000</v>
      </c>
      <c r="D137" s="9">
        <v>0</v>
      </c>
      <c r="E137" s="9">
        <v>0</v>
      </c>
      <c r="F137" s="9">
        <v>0</v>
      </c>
      <c r="G137" s="9">
        <v>0</v>
      </c>
    </row>
    <row r="138" spans="1:7" x14ac:dyDescent="0.2">
      <c r="A138" s="7" t="s">
        <v>58</v>
      </c>
      <c r="B138" s="8" t="s">
        <v>59</v>
      </c>
      <c r="C138" s="9">
        <v>140000</v>
      </c>
      <c r="D138" s="9">
        <v>68000</v>
      </c>
      <c r="E138" s="9">
        <v>42401.2</v>
      </c>
      <c r="F138" s="9">
        <v>25598.799999999999</v>
      </c>
      <c r="G138" s="9">
        <v>0</v>
      </c>
    </row>
    <row r="139" spans="1:7" x14ac:dyDescent="0.2">
      <c r="A139" s="4" t="s">
        <v>63</v>
      </c>
      <c r="B139" s="5" t="s">
        <v>64</v>
      </c>
      <c r="C139" s="6">
        <v>1456500</v>
      </c>
      <c r="D139" s="6">
        <v>190000</v>
      </c>
      <c r="E139" s="6">
        <v>125436.55</v>
      </c>
      <c r="F139" s="6">
        <v>64563.45</v>
      </c>
      <c r="G139" s="6">
        <v>0</v>
      </c>
    </row>
    <row r="140" spans="1:7" x14ac:dyDescent="0.2">
      <c r="A140" s="7" t="s">
        <v>29</v>
      </c>
      <c r="B140" s="8" t="s">
        <v>30</v>
      </c>
      <c r="C140" s="9">
        <v>656500</v>
      </c>
      <c r="D140" s="9">
        <v>80000</v>
      </c>
      <c r="E140" s="9">
        <v>72169.8</v>
      </c>
      <c r="F140" s="9">
        <v>7830.2</v>
      </c>
      <c r="G140" s="9">
        <v>0</v>
      </c>
    </row>
    <row r="141" spans="1:7" x14ac:dyDescent="0.2">
      <c r="A141" s="7" t="s">
        <v>35</v>
      </c>
      <c r="B141" s="8" t="s">
        <v>36</v>
      </c>
      <c r="C141" s="9">
        <v>400000</v>
      </c>
      <c r="D141" s="9">
        <v>110000</v>
      </c>
      <c r="E141" s="9">
        <v>53266.75</v>
      </c>
      <c r="F141" s="9">
        <v>56733.25</v>
      </c>
      <c r="G141" s="9">
        <v>0</v>
      </c>
    </row>
    <row r="142" spans="1:7" ht="25.5" x14ac:dyDescent="0.2">
      <c r="A142" s="7" t="s">
        <v>47</v>
      </c>
      <c r="B142" s="8" t="s">
        <v>48</v>
      </c>
      <c r="C142" s="9">
        <v>400000</v>
      </c>
      <c r="D142" s="9">
        <v>0</v>
      </c>
      <c r="E142" s="9">
        <v>0</v>
      </c>
      <c r="F142" s="9">
        <v>0</v>
      </c>
      <c r="G142" s="9">
        <v>0</v>
      </c>
    </row>
    <row r="143" spans="1:7" ht="25.5" x14ac:dyDescent="0.2">
      <c r="A143" s="4" t="s">
        <v>72</v>
      </c>
      <c r="B143" s="5" t="s">
        <v>73</v>
      </c>
      <c r="C143" s="6">
        <v>600000</v>
      </c>
      <c r="D143" s="6">
        <v>0</v>
      </c>
      <c r="E143" s="6">
        <v>0</v>
      </c>
      <c r="F143" s="6">
        <v>0</v>
      </c>
      <c r="G143" s="6">
        <v>0</v>
      </c>
    </row>
    <row r="144" spans="1:7" ht="25.5" x14ac:dyDescent="0.2">
      <c r="A144" s="7" t="s">
        <v>13</v>
      </c>
      <c r="B144" s="8" t="s">
        <v>14</v>
      </c>
      <c r="C144" s="9">
        <v>600000</v>
      </c>
      <c r="D144" s="9">
        <v>0</v>
      </c>
      <c r="E144" s="9">
        <v>0</v>
      </c>
      <c r="F144" s="9">
        <v>0</v>
      </c>
      <c r="G144" s="9">
        <v>0</v>
      </c>
    </row>
    <row r="145" spans="1:7" x14ac:dyDescent="0.2">
      <c r="A145" s="4" t="s">
        <v>74</v>
      </c>
      <c r="B145" s="5" t="s">
        <v>75</v>
      </c>
      <c r="C145" s="6">
        <v>312000</v>
      </c>
      <c r="D145" s="6">
        <v>0</v>
      </c>
      <c r="E145" s="6">
        <v>0</v>
      </c>
      <c r="F145" s="6">
        <v>0</v>
      </c>
      <c r="G145" s="6">
        <v>0</v>
      </c>
    </row>
    <row r="146" spans="1:7" x14ac:dyDescent="0.2">
      <c r="A146" s="7" t="s">
        <v>29</v>
      </c>
      <c r="B146" s="8" t="s">
        <v>30</v>
      </c>
      <c r="C146" s="9">
        <v>212000</v>
      </c>
      <c r="D146" s="9">
        <v>0</v>
      </c>
      <c r="E146" s="9">
        <v>0</v>
      </c>
      <c r="F146" s="9">
        <v>0</v>
      </c>
      <c r="G146" s="9">
        <v>0</v>
      </c>
    </row>
    <row r="147" spans="1:7" ht="25.5" x14ac:dyDescent="0.2">
      <c r="A147" s="7" t="s">
        <v>47</v>
      </c>
      <c r="B147" s="8" t="s">
        <v>48</v>
      </c>
      <c r="C147" s="9">
        <v>100000</v>
      </c>
      <c r="D147" s="9">
        <v>0</v>
      </c>
      <c r="E147" s="9">
        <v>0</v>
      </c>
      <c r="F147" s="9">
        <v>0</v>
      </c>
      <c r="G147" s="9">
        <v>0</v>
      </c>
    </row>
    <row r="148" spans="1:7" ht="25.5" x14ac:dyDescent="0.2">
      <c r="A148" s="4" t="s">
        <v>76</v>
      </c>
      <c r="B148" s="5" t="s">
        <v>77</v>
      </c>
      <c r="C148" s="6">
        <v>2908000</v>
      </c>
      <c r="D148" s="6">
        <v>721000</v>
      </c>
      <c r="E148" s="6">
        <v>693150</v>
      </c>
      <c r="F148" s="6">
        <v>27850</v>
      </c>
      <c r="G148" s="6">
        <v>0</v>
      </c>
    </row>
    <row r="149" spans="1:7" x14ac:dyDescent="0.2">
      <c r="A149" s="7" t="s">
        <v>70</v>
      </c>
      <c r="B149" s="8" t="s">
        <v>71</v>
      </c>
      <c r="C149" s="9">
        <v>2908000</v>
      </c>
      <c r="D149" s="9">
        <v>721000</v>
      </c>
      <c r="E149" s="9">
        <v>693150</v>
      </c>
      <c r="F149" s="9">
        <v>27850</v>
      </c>
      <c r="G149" s="9">
        <v>0</v>
      </c>
    </row>
    <row r="150" spans="1:7" x14ac:dyDescent="0.2">
      <c r="A150" s="4" t="s">
        <v>78</v>
      </c>
      <c r="B150" s="5" t="s">
        <v>79</v>
      </c>
      <c r="C150" s="6">
        <v>625000</v>
      </c>
      <c r="D150" s="6">
        <v>94000</v>
      </c>
      <c r="E150" s="6">
        <v>30400</v>
      </c>
      <c r="F150" s="6">
        <v>63600</v>
      </c>
      <c r="G150" s="6">
        <v>0</v>
      </c>
    </row>
    <row r="151" spans="1:7" x14ac:dyDescent="0.2">
      <c r="A151" s="7" t="s">
        <v>29</v>
      </c>
      <c r="B151" s="8" t="s">
        <v>30</v>
      </c>
      <c r="C151" s="9">
        <v>34000</v>
      </c>
      <c r="D151" s="9">
        <v>34000</v>
      </c>
      <c r="E151" s="9">
        <v>3400</v>
      </c>
      <c r="F151" s="9">
        <v>30600</v>
      </c>
      <c r="G151" s="9">
        <v>0</v>
      </c>
    </row>
    <row r="152" spans="1:7" x14ac:dyDescent="0.2">
      <c r="A152" s="7" t="s">
        <v>35</v>
      </c>
      <c r="B152" s="8" t="s">
        <v>36</v>
      </c>
      <c r="C152" s="9">
        <v>20000</v>
      </c>
      <c r="D152" s="9">
        <v>20000</v>
      </c>
      <c r="E152" s="9">
        <v>18000</v>
      </c>
      <c r="F152" s="9">
        <v>2000</v>
      </c>
      <c r="G152" s="9">
        <v>0</v>
      </c>
    </row>
    <row r="153" spans="1:7" ht="25.5" x14ac:dyDescent="0.2">
      <c r="A153" s="7" t="s">
        <v>47</v>
      </c>
      <c r="B153" s="8" t="s">
        <v>48</v>
      </c>
      <c r="C153" s="9">
        <v>571000</v>
      </c>
      <c r="D153" s="9">
        <v>40000</v>
      </c>
      <c r="E153" s="9">
        <v>9000</v>
      </c>
      <c r="F153" s="9">
        <v>31000</v>
      </c>
      <c r="G153" s="9">
        <v>0</v>
      </c>
    </row>
    <row r="154" spans="1:7" x14ac:dyDescent="0.2">
      <c r="A154" s="4" t="s">
        <v>53</v>
      </c>
      <c r="B154" s="5" t="s">
        <v>54</v>
      </c>
      <c r="C154" s="6">
        <v>2800000</v>
      </c>
      <c r="D154" s="6">
        <v>952000</v>
      </c>
      <c r="E154" s="6">
        <v>945308.39</v>
      </c>
      <c r="F154" s="6">
        <v>6691.61</v>
      </c>
      <c r="G154" s="6">
        <v>0</v>
      </c>
    </row>
    <row r="155" spans="1:7" x14ac:dyDescent="0.2">
      <c r="A155" s="7" t="s">
        <v>41</v>
      </c>
      <c r="B155" s="8" t="s">
        <v>42</v>
      </c>
      <c r="C155" s="9">
        <v>2800000</v>
      </c>
      <c r="D155" s="9">
        <v>952000</v>
      </c>
      <c r="E155" s="9">
        <v>945308.39</v>
      </c>
      <c r="F155" s="9">
        <v>6691.61</v>
      </c>
      <c r="G155" s="9">
        <v>0</v>
      </c>
    </row>
    <row r="156" spans="1:7" x14ac:dyDescent="0.2">
      <c r="A156" s="4" t="s">
        <v>80</v>
      </c>
      <c r="B156" s="5" t="s">
        <v>81</v>
      </c>
      <c r="C156" s="6">
        <v>300000</v>
      </c>
      <c r="D156" s="6">
        <v>200000</v>
      </c>
      <c r="E156" s="6">
        <v>180000</v>
      </c>
      <c r="F156" s="6">
        <v>20000</v>
      </c>
      <c r="G156" s="6">
        <v>0</v>
      </c>
    </row>
    <row r="157" spans="1:7" x14ac:dyDescent="0.2">
      <c r="A157" s="7" t="s">
        <v>35</v>
      </c>
      <c r="B157" s="8" t="s">
        <v>36</v>
      </c>
      <c r="C157" s="9">
        <v>300000</v>
      </c>
      <c r="D157" s="9">
        <v>200000</v>
      </c>
      <c r="E157" s="9">
        <v>180000</v>
      </c>
      <c r="F157" s="9">
        <v>20000</v>
      </c>
      <c r="G157" s="9">
        <v>0</v>
      </c>
    </row>
    <row r="158" spans="1:7" ht="25.5" x14ac:dyDescent="0.2">
      <c r="A158" s="4" t="s">
        <v>82</v>
      </c>
      <c r="B158" s="5" t="s">
        <v>83</v>
      </c>
      <c r="C158" s="6">
        <v>60000</v>
      </c>
      <c r="D158" s="6">
        <v>23150</v>
      </c>
      <c r="E158" s="6">
        <v>23150</v>
      </c>
      <c r="F158" s="6">
        <v>0</v>
      </c>
      <c r="G158" s="6">
        <v>0</v>
      </c>
    </row>
    <row r="159" spans="1:7" x14ac:dyDescent="0.2">
      <c r="A159" s="7" t="s">
        <v>35</v>
      </c>
      <c r="B159" s="8" t="s">
        <v>36</v>
      </c>
      <c r="C159" s="9">
        <v>60000</v>
      </c>
      <c r="D159" s="9">
        <v>23150</v>
      </c>
      <c r="E159" s="9">
        <v>23150</v>
      </c>
      <c r="F159" s="9">
        <v>0</v>
      </c>
      <c r="G159" s="9">
        <v>0</v>
      </c>
    </row>
    <row r="160" spans="1:7" ht="25.5" x14ac:dyDescent="0.2">
      <c r="A160" s="4" t="s">
        <v>84</v>
      </c>
      <c r="B160" s="5" t="s">
        <v>85</v>
      </c>
      <c r="C160" s="6">
        <v>100000</v>
      </c>
      <c r="D160" s="6">
        <v>0</v>
      </c>
      <c r="E160" s="6">
        <v>0</v>
      </c>
      <c r="F160" s="6">
        <v>0</v>
      </c>
      <c r="G160" s="6">
        <v>0</v>
      </c>
    </row>
    <row r="161" spans="1:7" x14ac:dyDescent="0.2">
      <c r="A161" s="7" t="s">
        <v>35</v>
      </c>
      <c r="B161" s="8" t="s">
        <v>36</v>
      </c>
      <c r="C161" s="9">
        <v>100000</v>
      </c>
      <c r="D161" s="9">
        <v>0</v>
      </c>
      <c r="E161" s="9">
        <v>0</v>
      </c>
      <c r="F161" s="9">
        <v>0</v>
      </c>
      <c r="G161" s="9">
        <v>0</v>
      </c>
    </row>
    <row r="162" spans="1:7" x14ac:dyDescent="0.2">
      <c r="A162" s="4" t="s">
        <v>86</v>
      </c>
      <c r="B162" s="5" t="s">
        <v>87</v>
      </c>
      <c r="C162" s="6">
        <v>0</v>
      </c>
      <c r="D162" s="6">
        <v>1000000</v>
      </c>
      <c r="E162" s="6">
        <v>1000000</v>
      </c>
      <c r="F162" s="6">
        <v>0</v>
      </c>
      <c r="G162" s="6">
        <v>0</v>
      </c>
    </row>
    <row r="163" spans="1:7" ht="25.5" x14ac:dyDescent="0.2">
      <c r="A163" s="7" t="s">
        <v>88</v>
      </c>
      <c r="B163" s="8" t="s">
        <v>89</v>
      </c>
      <c r="C163" s="9">
        <v>0</v>
      </c>
      <c r="D163" s="9">
        <v>1000000</v>
      </c>
      <c r="E163" s="9">
        <v>1000000</v>
      </c>
      <c r="F163" s="9">
        <v>0</v>
      </c>
      <c r="G163" s="9">
        <v>0</v>
      </c>
    </row>
    <row r="164" spans="1:7" x14ac:dyDescent="0.2">
      <c r="A164" s="4" t="s">
        <v>90</v>
      </c>
      <c r="B164" s="5"/>
      <c r="C164" s="6">
        <v>3064275</v>
      </c>
      <c r="D164" s="6">
        <v>727100</v>
      </c>
      <c r="E164" s="6">
        <v>684276.44000000006</v>
      </c>
      <c r="F164" s="6">
        <v>42823.56</v>
      </c>
      <c r="G164" s="6">
        <v>0</v>
      </c>
    </row>
    <row r="165" spans="1:7" x14ac:dyDescent="0.2">
      <c r="A165" s="4" t="s">
        <v>9</v>
      </c>
      <c r="B165" s="5" t="s">
        <v>10</v>
      </c>
      <c r="C165" s="6">
        <v>3064275</v>
      </c>
      <c r="D165" s="6">
        <v>727100</v>
      </c>
      <c r="E165" s="6">
        <v>684276.44000000006</v>
      </c>
      <c r="F165" s="6">
        <v>42823.56</v>
      </c>
      <c r="G165" s="6">
        <v>0</v>
      </c>
    </row>
    <row r="166" spans="1:7" ht="25.5" x14ac:dyDescent="0.2">
      <c r="A166" s="4" t="s">
        <v>91</v>
      </c>
      <c r="B166" s="5" t="s">
        <v>92</v>
      </c>
      <c r="C166" s="6">
        <v>3064275</v>
      </c>
      <c r="D166" s="6">
        <v>727100</v>
      </c>
      <c r="E166" s="6">
        <v>684276.44000000006</v>
      </c>
      <c r="F166" s="6">
        <v>42823.56</v>
      </c>
      <c r="G166" s="6">
        <v>0</v>
      </c>
    </row>
    <row r="167" spans="1:7" x14ac:dyDescent="0.2">
      <c r="A167" s="7" t="s">
        <v>25</v>
      </c>
      <c r="B167" s="8" t="s">
        <v>26</v>
      </c>
      <c r="C167" s="9">
        <v>1618000</v>
      </c>
      <c r="D167" s="9">
        <v>436000</v>
      </c>
      <c r="E167" s="9">
        <v>435526.57</v>
      </c>
      <c r="F167" s="9">
        <v>473.43</v>
      </c>
      <c r="G167" s="9">
        <v>0</v>
      </c>
    </row>
    <row r="168" spans="1:7" x14ac:dyDescent="0.2">
      <c r="A168" s="7" t="s">
        <v>27</v>
      </c>
      <c r="B168" s="8" t="s">
        <v>28</v>
      </c>
      <c r="C168" s="9">
        <v>349200</v>
      </c>
      <c r="D168" s="9">
        <v>95200</v>
      </c>
      <c r="E168" s="9">
        <v>93752.2</v>
      </c>
      <c r="F168" s="9">
        <v>1447.8</v>
      </c>
      <c r="G168" s="9">
        <v>0</v>
      </c>
    </row>
    <row r="169" spans="1:7" x14ac:dyDescent="0.2">
      <c r="A169" s="7" t="s">
        <v>29</v>
      </c>
      <c r="B169" s="8" t="s">
        <v>30</v>
      </c>
      <c r="C169" s="9">
        <v>80640</v>
      </c>
      <c r="D169" s="9">
        <v>40000</v>
      </c>
      <c r="E169" s="9">
        <v>20000</v>
      </c>
      <c r="F169" s="9">
        <v>20000</v>
      </c>
      <c r="G169" s="9">
        <v>0</v>
      </c>
    </row>
    <row r="170" spans="1:7" x14ac:dyDescent="0.2">
      <c r="A170" s="7" t="s">
        <v>35</v>
      </c>
      <c r="B170" s="8" t="s">
        <v>36</v>
      </c>
      <c r="C170" s="9">
        <v>59935</v>
      </c>
      <c r="D170" s="9">
        <v>10000</v>
      </c>
      <c r="E170" s="9">
        <v>0</v>
      </c>
      <c r="F170" s="9">
        <v>10000</v>
      </c>
      <c r="G170" s="9">
        <v>0</v>
      </c>
    </row>
    <row r="171" spans="1:7" x14ac:dyDescent="0.2">
      <c r="A171" s="7" t="s">
        <v>39</v>
      </c>
      <c r="B171" s="8" t="s">
        <v>40</v>
      </c>
      <c r="C171" s="9">
        <v>3500</v>
      </c>
      <c r="D171" s="9">
        <v>900</v>
      </c>
      <c r="E171" s="9">
        <v>0</v>
      </c>
      <c r="F171" s="9">
        <v>900</v>
      </c>
      <c r="G171" s="9">
        <v>0</v>
      </c>
    </row>
    <row r="172" spans="1:7" x14ac:dyDescent="0.2">
      <c r="A172" s="7" t="s">
        <v>41</v>
      </c>
      <c r="B172" s="8" t="s">
        <v>42</v>
      </c>
      <c r="C172" s="9">
        <v>40000</v>
      </c>
      <c r="D172" s="9">
        <v>10000</v>
      </c>
      <c r="E172" s="9">
        <v>0</v>
      </c>
      <c r="F172" s="9">
        <v>10000</v>
      </c>
      <c r="G172" s="9">
        <v>0</v>
      </c>
    </row>
    <row r="173" spans="1:7" x14ac:dyDescent="0.2">
      <c r="A173" s="7" t="s">
        <v>45</v>
      </c>
      <c r="B173" s="8" t="s">
        <v>46</v>
      </c>
      <c r="C173" s="9">
        <v>198000</v>
      </c>
      <c r="D173" s="9">
        <v>100000</v>
      </c>
      <c r="E173" s="9">
        <v>99997.67</v>
      </c>
      <c r="F173" s="9">
        <v>2.33</v>
      </c>
      <c r="G173" s="9">
        <v>0</v>
      </c>
    </row>
    <row r="174" spans="1:7" ht="25.5" x14ac:dyDescent="0.2">
      <c r="A174" s="7" t="s">
        <v>47</v>
      </c>
      <c r="B174" s="8" t="s">
        <v>48</v>
      </c>
      <c r="C174" s="9">
        <v>715000</v>
      </c>
      <c r="D174" s="9">
        <v>35000</v>
      </c>
      <c r="E174" s="9">
        <v>35000</v>
      </c>
      <c r="F174" s="9">
        <v>0</v>
      </c>
      <c r="G174" s="9">
        <v>0</v>
      </c>
    </row>
    <row r="175" spans="1:7" x14ac:dyDescent="0.2">
      <c r="A175" s="4" t="s">
        <v>93</v>
      </c>
      <c r="B175" s="5"/>
      <c r="C175" s="6">
        <v>6324240</v>
      </c>
      <c r="D175" s="6">
        <v>1710151.1600000001</v>
      </c>
      <c r="E175" s="6">
        <v>1338820.3099999998</v>
      </c>
      <c r="F175" s="6">
        <v>371330.85000000003</v>
      </c>
      <c r="G175" s="6">
        <v>0</v>
      </c>
    </row>
    <row r="176" spans="1:7" x14ac:dyDescent="0.2">
      <c r="A176" s="4" t="s">
        <v>9</v>
      </c>
      <c r="B176" s="5" t="s">
        <v>10</v>
      </c>
      <c r="C176" s="6">
        <v>6324240</v>
      </c>
      <c r="D176" s="6">
        <v>1710151.1600000001</v>
      </c>
      <c r="E176" s="6">
        <v>1338820.3099999998</v>
      </c>
      <c r="F176" s="6">
        <v>371330.85000000003</v>
      </c>
      <c r="G176" s="6">
        <v>0</v>
      </c>
    </row>
    <row r="177" spans="1:7" x14ac:dyDescent="0.2">
      <c r="A177" s="4" t="s">
        <v>23</v>
      </c>
      <c r="B177" s="5" t="s">
        <v>24</v>
      </c>
      <c r="C177" s="6">
        <v>6324240</v>
      </c>
      <c r="D177" s="6">
        <v>1710151.1600000001</v>
      </c>
      <c r="E177" s="6">
        <v>1338820.3099999998</v>
      </c>
      <c r="F177" s="6">
        <v>371330.85000000003</v>
      </c>
      <c r="G177" s="6">
        <v>0</v>
      </c>
    </row>
    <row r="178" spans="1:7" x14ac:dyDescent="0.2">
      <c r="A178" s="7" t="s">
        <v>25</v>
      </c>
      <c r="B178" s="8" t="s">
        <v>26</v>
      </c>
      <c r="C178" s="9">
        <v>3796800</v>
      </c>
      <c r="D178" s="9">
        <v>1023516.16</v>
      </c>
      <c r="E178" s="9">
        <v>940371.42</v>
      </c>
      <c r="F178" s="9">
        <v>83144.740000000005</v>
      </c>
      <c r="G178" s="9">
        <v>0</v>
      </c>
    </row>
    <row r="179" spans="1:7" x14ac:dyDescent="0.2">
      <c r="A179" s="7" t="s">
        <v>27</v>
      </c>
      <c r="B179" s="8" t="s">
        <v>28</v>
      </c>
      <c r="C179" s="9">
        <v>842500</v>
      </c>
      <c r="D179" s="9">
        <v>225775</v>
      </c>
      <c r="E179" s="9">
        <v>206884</v>
      </c>
      <c r="F179" s="9">
        <v>18891</v>
      </c>
      <c r="G179" s="9">
        <v>0</v>
      </c>
    </row>
    <row r="180" spans="1:7" x14ac:dyDescent="0.2">
      <c r="A180" s="7" t="s">
        <v>29</v>
      </c>
      <c r="B180" s="8" t="s">
        <v>30</v>
      </c>
      <c r="C180" s="9">
        <v>141800</v>
      </c>
      <c r="D180" s="9">
        <v>4360</v>
      </c>
      <c r="E180" s="9">
        <v>4360</v>
      </c>
      <c r="F180" s="9">
        <v>0</v>
      </c>
      <c r="G180" s="9">
        <v>0</v>
      </c>
    </row>
    <row r="181" spans="1:7" x14ac:dyDescent="0.2">
      <c r="A181" s="7" t="s">
        <v>31</v>
      </c>
      <c r="B181" s="8" t="s">
        <v>32</v>
      </c>
      <c r="C181" s="9">
        <v>2000</v>
      </c>
      <c r="D181" s="9">
        <v>0</v>
      </c>
      <c r="E181" s="9">
        <v>0</v>
      </c>
      <c r="F181" s="9">
        <v>0</v>
      </c>
      <c r="G181" s="9">
        <v>0</v>
      </c>
    </row>
    <row r="182" spans="1:7" x14ac:dyDescent="0.2">
      <c r="A182" s="7" t="s">
        <v>33</v>
      </c>
      <c r="B182" s="8" t="s">
        <v>34</v>
      </c>
      <c r="C182" s="9">
        <v>550000</v>
      </c>
      <c r="D182" s="9">
        <v>150000</v>
      </c>
      <c r="E182" s="9">
        <v>89777.58</v>
      </c>
      <c r="F182" s="9">
        <v>60222.42</v>
      </c>
      <c r="G182" s="9">
        <v>0</v>
      </c>
    </row>
    <row r="183" spans="1:7" x14ac:dyDescent="0.2">
      <c r="A183" s="7" t="s">
        <v>35</v>
      </c>
      <c r="B183" s="8" t="s">
        <v>36</v>
      </c>
      <c r="C183" s="9">
        <v>317540</v>
      </c>
      <c r="D183" s="9">
        <v>20000</v>
      </c>
      <c r="E183" s="9">
        <v>13142.41</v>
      </c>
      <c r="F183" s="9">
        <v>6857.59</v>
      </c>
      <c r="G183" s="9">
        <v>0</v>
      </c>
    </row>
    <row r="184" spans="1:7" x14ac:dyDescent="0.2">
      <c r="A184" s="7" t="s">
        <v>37</v>
      </c>
      <c r="B184" s="8" t="s">
        <v>38</v>
      </c>
      <c r="C184" s="9">
        <v>1000</v>
      </c>
      <c r="D184" s="9">
        <v>1000</v>
      </c>
      <c r="E184" s="9">
        <v>0</v>
      </c>
      <c r="F184" s="9">
        <v>1000</v>
      </c>
      <c r="G184" s="9">
        <v>0</v>
      </c>
    </row>
    <row r="185" spans="1:7" x14ac:dyDescent="0.2">
      <c r="A185" s="7" t="s">
        <v>39</v>
      </c>
      <c r="B185" s="8" t="s">
        <v>40</v>
      </c>
      <c r="C185" s="9">
        <v>21000</v>
      </c>
      <c r="D185" s="9">
        <v>5400</v>
      </c>
      <c r="E185" s="9">
        <v>0</v>
      </c>
      <c r="F185" s="9">
        <v>5400</v>
      </c>
      <c r="G185" s="9">
        <v>0</v>
      </c>
    </row>
    <row r="186" spans="1:7" x14ac:dyDescent="0.2">
      <c r="A186" s="7" t="s">
        <v>41</v>
      </c>
      <c r="B186" s="8" t="s">
        <v>42</v>
      </c>
      <c r="C186" s="9">
        <v>190000</v>
      </c>
      <c r="D186" s="9">
        <v>48000</v>
      </c>
      <c r="E186" s="9">
        <v>31158.03</v>
      </c>
      <c r="F186" s="9">
        <v>16841.97</v>
      </c>
      <c r="G186" s="9">
        <v>0</v>
      </c>
    </row>
    <row r="187" spans="1:7" x14ac:dyDescent="0.2">
      <c r="A187" s="7" t="s">
        <v>43</v>
      </c>
      <c r="B187" s="8" t="s">
        <v>44</v>
      </c>
      <c r="C187" s="9">
        <v>450000</v>
      </c>
      <c r="D187" s="9">
        <v>230000</v>
      </c>
      <c r="E187" s="9">
        <v>51660.15</v>
      </c>
      <c r="F187" s="9">
        <v>178339.85</v>
      </c>
      <c r="G187" s="9">
        <v>0</v>
      </c>
    </row>
    <row r="188" spans="1:7" x14ac:dyDescent="0.2">
      <c r="A188" s="7" t="s">
        <v>45</v>
      </c>
      <c r="B188" s="8" t="s">
        <v>46</v>
      </c>
      <c r="C188" s="9">
        <v>8400</v>
      </c>
      <c r="D188" s="9">
        <v>2100</v>
      </c>
      <c r="E188" s="9">
        <v>1466.72</v>
      </c>
      <c r="F188" s="9">
        <v>633.28</v>
      </c>
      <c r="G188" s="9">
        <v>0</v>
      </c>
    </row>
    <row r="189" spans="1:7" x14ac:dyDescent="0.2">
      <c r="A189" s="7" t="s">
        <v>58</v>
      </c>
      <c r="B189" s="8" t="s">
        <v>59</v>
      </c>
      <c r="C189" s="9">
        <v>3200</v>
      </c>
      <c r="D189" s="9">
        <v>0</v>
      </c>
      <c r="E189" s="9">
        <v>0</v>
      </c>
      <c r="F189" s="9">
        <v>0</v>
      </c>
      <c r="G189" s="9">
        <v>0</v>
      </c>
    </row>
    <row r="190" spans="1:7" x14ac:dyDescent="0.2">
      <c r="A190" s="4" t="s">
        <v>94</v>
      </c>
      <c r="B190" s="5"/>
      <c r="C190" s="6">
        <v>2800000</v>
      </c>
      <c r="D190" s="6">
        <v>699000</v>
      </c>
      <c r="E190" s="6">
        <v>606965.4</v>
      </c>
      <c r="F190" s="6">
        <v>92034.6</v>
      </c>
      <c r="G190" s="6">
        <v>0</v>
      </c>
    </row>
    <row r="191" spans="1:7" x14ac:dyDescent="0.2">
      <c r="A191" s="4" t="s">
        <v>9</v>
      </c>
      <c r="B191" s="5" t="s">
        <v>10</v>
      </c>
      <c r="C191" s="6">
        <v>2800000</v>
      </c>
      <c r="D191" s="6">
        <v>699000</v>
      </c>
      <c r="E191" s="6">
        <v>606965.4</v>
      </c>
      <c r="F191" s="6">
        <v>92034.6</v>
      </c>
      <c r="G191" s="6">
        <v>0</v>
      </c>
    </row>
    <row r="192" spans="1:7" ht="25.5" x14ac:dyDescent="0.2">
      <c r="A192" s="4" t="s">
        <v>95</v>
      </c>
      <c r="B192" s="5" t="s">
        <v>96</v>
      </c>
      <c r="C192" s="6">
        <v>2800000</v>
      </c>
      <c r="D192" s="6">
        <v>699000</v>
      </c>
      <c r="E192" s="6">
        <v>606965.4</v>
      </c>
      <c r="F192" s="6">
        <v>92034.6</v>
      </c>
      <c r="G192" s="6">
        <v>0</v>
      </c>
    </row>
    <row r="193" spans="1:7" ht="25.5" x14ac:dyDescent="0.2">
      <c r="A193" s="7" t="s">
        <v>13</v>
      </c>
      <c r="B193" s="8" t="s">
        <v>14</v>
      </c>
      <c r="C193" s="9">
        <v>2800000</v>
      </c>
      <c r="D193" s="9">
        <v>699000</v>
      </c>
      <c r="E193" s="9">
        <v>606965.4</v>
      </c>
      <c r="F193" s="9">
        <v>92034.6</v>
      </c>
      <c r="G193" s="9">
        <v>0</v>
      </c>
    </row>
    <row r="194" spans="1:7" x14ac:dyDescent="0.2">
      <c r="A194" s="4" t="s">
        <v>97</v>
      </c>
      <c r="B194" s="5"/>
      <c r="C194" s="6">
        <v>390000</v>
      </c>
      <c r="D194" s="6">
        <v>0</v>
      </c>
      <c r="E194" s="6">
        <v>0</v>
      </c>
      <c r="F194" s="6">
        <v>0</v>
      </c>
      <c r="G194" s="6">
        <v>0</v>
      </c>
    </row>
    <row r="195" spans="1:7" x14ac:dyDescent="0.2">
      <c r="A195" s="4" t="s">
        <v>9</v>
      </c>
      <c r="B195" s="5" t="s">
        <v>10</v>
      </c>
      <c r="C195" s="6">
        <v>390000</v>
      </c>
      <c r="D195" s="6">
        <v>0</v>
      </c>
      <c r="E195" s="6">
        <v>0</v>
      </c>
      <c r="F195" s="6">
        <v>0</v>
      </c>
      <c r="G195" s="6">
        <v>0</v>
      </c>
    </row>
    <row r="196" spans="1:7" x14ac:dyDescent="0.2">
      <c r="A196" s="4" t="s">
        <v>53</v>
      </c>
      <c r="B196" s="5" t="s">
        <v>54</v>
      </c>
      <c r="C196" s="6">
        <v>390000</v>
      </c>
      <c r="D196" s="6">
        <v>0</v>
      </c>
      <c r="E196" s="6">
        <v>0</v>
      </c>
      <c r="F196" s="6">
        <v>0</v>
      </c>
      <c r="G196" s="6">
        <v>0</v>
      </c>
    </row>
    <row r="197" spans="1:7" ht="25.5" x14ac:dyDescent="0.2">
      <c r="A197" s="7" t="s">
        <v>13</v>
      </c>
      <c r="B197" s="8" t="s">
        <v>14</v>
      </c>
      <c r="C197" s="9">
        <v>390000</v>
      </c>
      <c r="D197" s="9">
        <v>0</v>
      </c>
      <c r="E197" s="9">
        <v>0</v>
      </c>
      <c r="F197" s="9">
        <v>0</v>
      </c>
      <c r="G197" s="9">
        <v>0</v>
      </c>
    </row>
    <row r="198" spans="1:7" x14ac:dyDescent="0.2">
      <c r="A198" s="4" t="s">
        <v>98</v>
      </c>
      <c r="B198" s="5"/>
      <c r="C198" s="6">
        <v>2300000</v>
      </c>
      <c r="D198" s="6">
        <v>557036</v>
      </c>
      <c r="E198" s="6">
        <v>556358</v>
      </c>
      <c r="F198" s="6">
        <v>678</v>
      </c>
      <c r="G198" s="6">
        <v>0</v>
      </c>
    </row>
    <row r="199" spans="1:7" x14ac:dyDescent="0.2">
      <c r="A199" s="4" t="s">
        <v>9</v>
      </c>
      <c r="B199" s="5" t="s">
        <v>10</v>
      </c>
      <c r="C199" s="6">
        <v>2300000</v>
      </c>
      <c r="D199" s="6">
        <v>557036</v>
      </c>
      <c r="E199" s="6">
        <v>556358</v>
      </c>
      <c r="F199" s="6">
        <v>678</v>
      </c>
      <c r="G199" s="6">
        <v>0</v>
      </c>
    </row>
    <row r="200" spans="1:7" x14ac:dyDescent="0.2">
      <c r="A200" s="4" t="s">
        <v>99</v>
      </c>
      <c r="B200" s="5" t="s">
        <v>100</v>
      </c>
      <c r="C200" s="6">
        <v>2300000</v>
      </c>
      <c r="D200" s="6">
        <v>557036</v>
      </c>
      <c r="E200" s="6">
        <v>556358</v>
      </c>
      <c r="F200" s="6">
        <v>678</v>
      </c>
      <c r="G200" s="6">
        <v>0</v>
      </c>
    </row>
    <row r="201" spans="1:7" ht="25.5" x14ac:dyDescent="0.2">
      <c r="A201" s="7" t="s">
        <v>13</v>
      </c>
      <c r="B201" s="8" t="s">
        <v>14</v>
      </c>
      <c r="C201" s="9">
        <v>2300000</v>
      </c>
      <c r="D201" s="9">
        <v>557036</v>
      </c>
      <c r="E201" s="9">
        <v>556358</v>
      </c>
      <c r="F201" s="9">
        <v>678</v>
      </c>
      <c r="G201" s="9">
        <v>0</v>
      </c>
    </row>
    <row r="202" spans="1:7" x14ac:dyDescent="0.2">
      <c r="A202" s="4" t="s">
        <v>101</v>
      </c>
      <c r="B202" s="5" t="s">
        <v>102</v>
      </c>
      <c r="C202" s="6">
        <v>138171779.65000001</v>
      </c>
      <c r="D202" s="6">
        <v>34318024.670000002</v>
      </c>
      <c r="E202" s="6">
        <v>30377862.990000002</v>
      </c>
      <c r="F202" s="6">
        <v>3940161.6799999997</v>
      </c>
      <c r="G202" s="6">
        <v>3004.2</v>
      </c>
    </row>
    <row r="203" spans="1:7" x14ac:dyDescent="0.2">
      <c r="A203" s="2"/>
      <c r="B203" s="2"/>
      <c r="C203" s="2"/>
      <c r="D203" s="2"/>
      <c r="E203" s="2"/>
      <c r="F203" s="2"/>
      <c r="G203" s="2"/>
    </row>
  </sheetData>
  <mergeCells count="2">
    <mergeCell ref="A1:F1"/>
    <mergeCell ref="A2:F2"/>
  </mergeCells>
  <pageMargins left="0.32" right="0.33" top="0.39370078740157499" bottom="0.39370078740157499" header="0" footer="0"/>
  <pageSetup paperSize="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topLeftCell="A4" workbookViewId="0">
      <selection activeCell="C34" sqref="C34"/>
    </sheetView>
  </sheetViews>
  <sheetFormatPr defaultRowHeight="12.75" x14ac:dyDescent="0.2"/>
  <cols>
    <col min="1" max="1" width="10.7109375" customWidth="1"/>
    <col min="2" max="2" width="50.7109375" customWidth="1"/>
    <col min="3" max="3" width="15.7109375" customWidth="1"/>
    <col min="4" max="4" width="13.7109375" customWidth="1"/>
    <col min="5" max="5" width="10.140625" customWidth="1"/>
  </cols>
  <sheetData>
    <row r="1" spans="1:5" ht="18.75" x14ac:dyDescent="0.3">
      <c r="A1" s="48" t="s">
        <v>103</v>
      </c>
      <c r="B1" s="49"/>
      <c r="C1" s="49"/>
      <c r="D1" s="49"/>
    </row>
    <row r="2" spans="1:5" x14ac:dyDescent="0.2">
      <c r="A2" s="49" t="s">
        <v>0</v>
      </c>
      <c r="B2" s="49"/>
      <c r="C2" s="49"/>
      <c r="D2" s="49"/>
    </row>
    <row r="3" spans="1:5" s="1" customFormat="1" ht="25.5" x14ac:dyDescent="0.2">
      <c r="A3" s="3" t="s">
        <v>1</v>
      </c>
      <c r="B3" s="3" t="s">
        <v>2</v>
      </c>
      <c r="C3" s="3" t="s">
        <v>104</v>
      </c>
      <c r="D3" s="3" t="s">
        <v>105</v>
      </c>
      <c r="E3" s="10" t="s">
        <v>106</v>
      </c>
    </row>
    <row r="4" spans="1:5" ht="51" x14ac:dyDescent="0.2">
      <c r="A4" s="11" t="s">
        <v>107</v>
      </c>
      <c r="B4" s="12" t="s">
        <v>69</v>
      </c>
      <c r="C4" s="13">
        <f>C5+C6+C7+C8+C9+C10+C11+C12+C13+C14+C15</f>
        <v>24745000</v>
      </c>
      <c r="D4" s="13">
        <f>D5+D6+D7+D8+D9+D10+D11+D12+D13+D14+D15</f>
        <v>6058245.79</v>
      </c>
      <c r="E4" s="14">
        <f>D4/C4</f>
        <v>0.24482706769044252</v>
      </c>
    </row>
    <row r="5" spans="1:5" x14ac:dyDescent="0.2">
      <c r="A5" s="15" t="s">
        <v>25</v>
      </c>
      <c r="B5" s="16" t="s">
        <v>26</v>
      </c>
      <c r="C5" s="17">
        <v>17602400</v>
      </c>
      <c r="D5" s="18">
        <v>4463541.7300000004</v>
      </c>
      <c r="E5" s="14">
        <f t="shared" ref="E5:E15" si="0">D5/C5</f>
        <v>0.25357574705721947</v>
      </c>
    </row>
    <row r="6" spans="1:5" x14ac:dyDescent="0.2">
      <c r="A6" s="15" t="s">
        <v>27</v>
      </c>
      <c r="B6" s="16" t="s">
        <v>28</v>
      </c>
      <c r="C6" s="17">
        <v>3880000</v>
      </c>
      <c r="D6" s="18">
        <v>1003340.84</v>
      </c>
      <c r="E6" s="14">
        <f t="shared" si="0"/>
        <v>0.25859300000000002</v>
      </c>
    </row>
    <row r="7" spans="1:5" x14ac:dyDescent="0.2">
      <c r="A7" s="15" t="s">
        <v>29</v>
      </c>
      <c r="B7" s="16" t="s">
        <v>30</v>
      </c>
      <c r="C7" s="17">
        <v>942600</v>
      </c>
      <c r="D7" s="18">
        <v>236109.05</v>
      </c>
      <c r="E7" s="14">
        <f t="shared" si="0"/>
        <v>0.2504870040314025</v>
      </c>
    </row>
    <row r="8" spans="1:5" x14ac:dyDescent="0.2">
      <c r="A8" s="15" t="s">
        <v>35</v>
      </c>
      <c r="B8" s="16" t="s">
        <v>36</v>
      </c>
      <c r="C8" s="17">
        <v>1500000</v>
      </c>
      <c r="D8" s="18">
        <v>68055.899999999994</v>
      </c>
      <c r="E8" s="14">
        <f t="shared" si="0"/>
        <v>4.5370599999999997E-2</v>
      </c>
    </row>
    <row r="9" spans="1:5" x14ac:dyDescent="0.2">
      <c r="A9" s="15" t="s">
        <v>37</v>
      </c>
      <c r="B9" s="16" t="s">
        <v>38</v>
      </c>
      <c r="C9" s="17">
        <v>120000</v>
      </c>
      <c r="D9" s="18">
        <v>0</v>
      </c>
      <c r="E9" s="14">
        <f t="shared" si="0"/>
        <v>0</v>
      </c>
    </row>
    <row r="10" spans="1:5" x14ac:dyDescent="0.2">
      <c r="A10" s="15" t="s">
        <v>39</v>
      </c>
      <c r="B10" s="16" t="s">
        <v>40</v>
      </c>
      <c r="C10" s="17">
        <v>20000</v>
      </c>
      <c r="D10" s="18">
        <v>1733.22</v>
      </c>
      <c r="E10" s="14">
        <f t="shared" si="0"/>
        <v>8.6661000000000002E-2</v>
      </c>
    </row>
    <row r="11" spans="1:5" x14ac:dyDescent="0.2">
      <c r="A11" s="15" t="s">
        <v>41</v>
      </c>
      <c r="B11" s="16" t="s">
        <v>42</v>
      </c>
      <c r="C11" s="17">
        <v>350000</v>
      </c>
      <c r="D11" s="18">
        <v>90915.85</v>
      </c>
      <c r="E11" s="14">
        <f t="shared" si="0"/>
        <v>0.25975957142857142</v>
      </c>
    </row>
    <row r="12" spans="1:5" x14ac:dyDescent="0.2">
      <c r="A12" s="15" t="s">
        <v>45</v>
      </c>
      <c r="B12" s="16" t="s">
        <v>46</v>
      </c>
      <c r="C12" s="17">
        <v>150000</v>
      </c>
      <c r="D12" s="18">
        <v>144648</v>
      </c>
      <c r="E12" s="14">
        <f t="shared" si="0"/>
        <v>0.96431999999999995</v>
      </c>
    </row>
    <row r="13" spans="1:5" ht="25.5" x14ac:dyDescent="0.2">
      <c r="A13" s="15" t="s">
        <v>47</v>
      </c>
      <c r="B13" s="16" t="s">
        <v>48</v>
      </c>
      <c r="C13" s="17">
        <v>30000</v>
      </c>
      <c r="D13" s="18">
        <v>7500</v>
      </c>
      <c r="E13" s="14">
        <f t="shared" si="0"/>
        <v>0.25</v>
      </c>
    </row>
    <row r="14" spans="1:5" x14ac:dyDescent="0.2">
      <c r="A14" s="15" t="s">
        <v>70</v>
      </c>
      <c r="B14" s="16" t="s">
        <v>71</v>
      </c>
      <c r="C14" s="17">
        <v>10000</v>
      </c>
      <c r="D14" s="18">
        <v>0</v>
      </c>
      <c r="E14" s="14">
        <f t="shared" si="0"/>
        <v>0</v>
      </c>
    </row>
    <row r="15" spans="1:5" x14ac:dyDescent="0.2">
      <c r="A15" s="15" t="s">
        <v>58</v>
      </c>
      <c r="B15" s="16" t="s">
        <v>59</v>
      </c>
      <c r="C15" s="17">
        <v>140000</v>
      </c>
      <c r="D15" s="18">
        <v>42401.2</v>
      </c>
      <c r="E15" s="14">
        <f t="shared" si="0"/>
        <v>0.30286571428571424</v>
      </c>
    </row>
    <row r="16" spans="1:5" x14ac:dyDescent="0.2">
      <c r="A16" s="11" t="s">
        <v>108</v>
      </c>
      <c r="B16" s="12" t="s">
        <v>64</v>
      </c>
      <c r="C16" s="13">
        <f>C17+C18+C19+C20</f>
        <v>3656500</v>
      </c>
      <c r="D16" s="13">
        <f>D17+D18+D19+D20</f>
        <v>577052.68000000005</v>
      </c>
      <c r="E16" s="14">
        <f t="shared" ref="E16:E74" si="1">D16/C16</f>
        <v>0.1578155832079858</v>
      </c>
    </row>
    <row r="17" spans="1:5" x14ac:dyDescent="0.2">
      <c r="A17" s="15" t="s">
        <v>29</v>
      </c>
      <c r="B17" s="16" t="s">
        <v>30</v>
      </c>
      <c r="C17" s="17">
        <v>656500</v>
      </c>
      <c r="D17" s="18">
        <v>72169.8</v>
      </c>
      <c r="E17" s="14">
        <f t="shared" si="1"/>
        <v>0.10993115003808074</v>
      </c>
    </row>
    <row r="18" spans="1:5" x14ac:dyDescent="0.2">
      <c r="A18" s="15" t="s">
        <v>35</v>
      </c>
      <c r="B18" s="16" t="s">
        <v>36</v>
      </c>
      <c r="C18" s="17">
        <v>400000</v>
      </c>
      <c r="D18" s="18">
        <v>53266.75</v>
      </c>
      <c r="E18" s="14">
        <f t="shared" si="1"/>
        <v>0.13316687499999999</v>
      </c>
    </row>
    <row r="19" spans="1:5" ht="25.5" x14ac:dyDescent="0.2">
      <c r="A19" s="15" t="s">
        <v>47</v>
      </c>
      <c r="B19" s="16" t="s">
        <v>48</v>
      </c>
      <c r="C19" s="17">
        <v>400000</v>
      </c>
      <c r="D19" s="18">
        <v>0</v>
      </c>
      <c r="E19" s="14">
        <f t="shared" si="1"/>
        <v>0</v>
      </c>
    </row>
    <row r="20" spans="1:5" ht="25.5" x14ac:dyDescent="0.2">
      <c r="A20" s="15" t="s">
        <v>13</v>
      </c>
      <c r="B20" s="16" t="s">
        <v>14</v>
      </c>
      <c r="C20" s="17">
        <v>2200000</v>
      </c>
      <c r="D20" s="18">
        <v>451616.13</v>
      </c>
      <c r="E20" s="14">
        <f t="shared" si="1"/>
        <v>0.2052800590909091</v>
      </c>
    </row>
    <row r="21" spans="1:5" x14ac:dyDescent="0.2">
      <c r="A21" s="11" t="s">
        <v>109</v>
      </c>
      <c r="B21" s="12" t="s">
        <v>24</v>
      </c>
      <c r="C21" s="13">
        <f>C35+C48+C61+C75+C88+C101+C114</f>
        <v>55024295.649999999</v>
      </c>
      <c r="D21" s="13">
        <f>D35+D48+D61+D75+D88+D101+D114</f>
        <v>12650289.370000001</v>
      </c>
      <c r="E21" s="14">
        <f t="shared" si="1"/>
        <v>0.2299037038196054</v>
      </c>
    </row>
    <row r="22" spans="1:5" x14ac:dyDescent="0.2">
      <c r="A22" s="15" t="s">
        <v>25</v>
      </c>
      <c r="B22" s="16" t="s">
        <v>26</v>
      </c>
      <c r="C22" s="17">
        <f>C36+C49+C62+C76+C89+C115+C102</f>
        <v>33837800</v>
      </c>
      <c r="D22" s="18">
        <f>D36+D49+D62+D76+D89+D115</f>
        <v>6919838.0999999996</v>
      </c>
      <c r="E22" s="14">
        <f t="shared" si="1"/>
        <v>0.20450023642198961</v>
      </c>
    </row>
    <row r="23" spans="1:5" x14ac:dyDescent="0.2">
      <c r="A23" s="15" t="s">
        <v>27</v>
      </c>
      <c r="B23" s="16" t="s">
        <v>28</v>
      </c>
      <c r="C23" s="17">
        <f t="shared" ref="C23:D32" si="2">C37+C50+C63+C77+C90+C103+C116</f>
        <v>7537805.6500000004</v>
      </c>
      <c r="D23" s="18">
        <f t="shared" si="2"/>
        <v>1862059.8599999999</v>
      </c>
      <c r="E23" s="14">
        <f t="shared" si="1"/>
        <v>0.24702943355935422</v>
      </c>
    </row>
    <row r="24" spans="1:5" x14ac:dyDescent="0.2">
      <c r="A24" s="15" t="s">
        <v>29</v>
      </c>
      <c r="B24" s="16" t="s">
        <v>30</v>
      </c>
      <c r="C24" s="17">
        <f t="shared" si="2"/>
        <v>1060000</v>
      </c>
      <c r="D24" s="18">
        <f t="shared" si="2"/>
        <v>166636.9</v>
      </c>
      <c r="E24" s="14">
        <f t="shared" si="1"/>
        <v>0.15720462264150942</v>
      </c>
    </row>
    <row r="25" spans="1:5" x14ac:dyDescent="0.2">
      <c r="A25" s="15" t="s">
        <v>31</v>
      </c>
      <c r="B25" s="16" t="s">
        <v>32</v>
      </c>
      <c r="C25" s="17">
        <f t="shared" si="2"/>
        <v>26000</v>
      </c>
      <c r="D25" s="18">
        <f t="shared" si="2"/>
        <v>0</v>
      </c>
      <c r="E25" s="14">
        <f t="shared" si="1"/>
        <v>0</v>
      </c>
    </row>
    <row r="26" spans="1:5" x14ac:dyDescent="0.2">
      <c r="A26" s="15" t="s">
        <v>33</v>
      </c>
      <c r="B26" s="16" t="s">
        <v>34</v>
      </c>
      <c r="C26" s="17">
        <f t="shared" si="2"/>
        <v>5070000</v>
      </c>
      <c r="D26" s="18">
        <f t="shared" si="2"/>
        <v>869323.32</v>
      </c>
      <c r="E26" s="14">
        <f t="shared" si="1"/>
        <v>0.17146416568047337</v>
      </c>
    </row>
    <row r="27" spans="1:5" x14ac:dyDescent="0.2">
      <c r="A27" s="15" t="s">
        <v>35</v>
      </c>
      <c r="B27" s="16" t="s">
        <v>36</v>
      </c>
      <c r="C27" s="17">
        <f t="shared" si="2"/>
        <v>2610990</v>
      </c>
      <c r="D27" s="18">
        <f t="shared" si="2"/>
        <v>326626.34999999998</v>
      </c>
      <c r="E27" s="14">
        <f t="shared" si="1"/>
        <v>0.12509674491284914</v>
      </c>
    </row>
    <row r="28" spans="1:5" x14ac:dyDescent="0.2">
      <c r="A28" s="15" t="s">
        <v>37</v>
      </c>
      <c r="B28" s="16" t="s">
        <v>38</v>
      </c>
      <c r="C28" s="17">
        <f t="shared" si="2"/>
        <v>28000</v>
      </c>
      <c r="D28" s="18">
        <f t="shared" si="2"/>
        <v>544</v>
      </c>
      <c r="E28" s="14">
        <f t="shared" si="1"/>
        <v>1.9428571428571427E-2</v>
      </c>
    </row>
    <row r="29" spans="1:5" x14ac:dyDescent="0.2">
      <c r="A29" s="15" t="s">
        <v>39</v>
      </c>
      <c r="B29" s="16" t="s">
        <v>40</v>
      </c>
      <c r="C29" s="17">
        <f t="shared" si="2"/>
        <v>403500</v>
      </c>
      <c r="D29" s="18">
        <f t="shared" si="2"/>
        <v>63373.1</v>
      </c>
      <c r="E29" s="14">
        <f t="shared" si="1"/>
        <v>0.15705848822800494</v>
      </c>
    </row>
    <row r="30" spans="1:5" x14ac:dyDescent="0.2">
      <c r="A30" s="15" t="s">
        <v>41</v>
      </c>
      <c r="B30" s="16" t="s">
        <v>42</v>
      </c>
      <c r="C30" s="17">
        <f t="shared" si="2"/>
        <v>960000</v>
      </c>
      <c r="D30" s="18">
        <f t="shared" si="2"/>
        <v>161410.44999999998</v>
      </c>
      <c r="E30" s="14">
        <f t="shared" si="1"/>
        <v>0.16813588541666666</v>
      </c>
    </row>
    <row r="31" spans="1:5" x14ac:dyDescent="0.2">
      <c r="A31" s="15" t="s">
        <v>43</v>
      </c>
      <c r="B31" s="16" t="s">
        <v>44</v>
      </c>
      <c r="C31" s="17">
        <f t="shared" si="2"/>
        <v>3260000</v>
      </c>
      <c r="D31" s="18">
        <f t="shared" si="2"/>
        <v>545398.44000000006</v>
      </c>
      <c r="E31" s="14">
        <f t="shared" si="1"/>
        <v>0.16730013496932516</v>
      </c>
    </row>
    <row r="32" spans="1:5" x14ac:dyDescent="0.2">
      <c r="A32" s="15" t="s">
        <v>45</v>
      </c>
      <c r="B32" s="16" t="s">
        <v>46</v>
      </c>
      <c r="C32" s="17">
        <f t="shared" si="2"/>
        <v>184200</v>
      </c>
      <c r="D32" s="18">
        <f t="shared" si="2"/>
        <v>23570.790000000005</v>
      </c>
      <c r="E32" s="14">
        <f t="shared" si="1"/>
        <v>0.12796302931596093</v>
      </c>
    </row>
    <row r="33" spans="1:5" ht="25.5" x14ac:dyDescent="0.2">
      <c r="A33" s="15" t="s">
        <v>47</v>
      </c>
      <c r="B33" s="16" t="s">
        <v>48</v>
      </c>
      <c r="C33" s="17">
        <f>C47+C60+C73+C87+C100+C113</f>
        <v>42200</v>
      </c>
      <c r="D33" s="18">
        <f>D47+D60+D73+D87+D100</f>
        <v>0</v>
      </c>
      <c r="E33" s="14">
        <f t="shared" si="1"/>
        <v>0</v>
      </c>
    </row>
    <row r="34" spans="1:5" s="27" customFormat="1" x14ac:dyDescent="0.2">
      <c r="A34" s="15" t="s">
        <v>58</v>
      </c>
      <c r="B34" s="16" t="s">
        <v>59</v>
      </c>
      <c r="C34" s="17">
        <v>3800</v>
      </c>
      <c r="D34" s="18">
        <v>0</v>
      </c>
      <c r="E34" s="14">
        <f t="shared" si="1"/>
        <v>0</v>
      </c>
    </row>
    <row r="35" spans="1:5" x14ac:dyDescent="0.2">
      <c r="A35" s="11" t="s">
        <v>109</v>
      </c>
      <c r="B35" s="12" t="s">
        <v>110</v>
      </c>
      <c r="C35" s="13">
        <f>C36+C37+C38+C39+C40+C41+C42+C43+C44+C45+C46+C47</f>
        <v>3248700</v>
      </c>
      <c r="D35" s="13">
        <f>D36+D37+D38+D39+D40+D41+D42+D43+D44+D45+D46+D47</f>
        <v>698716.8</v>
      </c>
      <c r="E35" s="14">
        <f t="shared" si="1"/>
        <v>0.21507581494136119</v>
      </c>
    </row>
    <row r="36" spans="1:5" x14ac:dyDescent="0.2">
      <c r="A36" s="15" t="s">
        <v>25</v>
      </c>
      <c r="B36" s="16" t="s">
        <v>26</v>
      </c>
      <c r="C36" s="17">
        <v>1966400</v>
      </c>
      <c r="D36" s="18">
        <v>464234.48</v>
      </c>
      <c r="E36" s="14">
        <f t="shared" si="1"/>
        <v>0.23608344182262</v>
      </c>
    </row>
    <row r="37" spans="1:5" x14ac:dyDescent="0.2">
      <c r="A37" s="15" t="s">
        <v>27</v>
      </c>
      <c r="B37" s="16" t="s">
        <v>28</v>
      </c>
      <c r="C37" s="17">
        <v>431900</v>
      </c>
      <c r="D37" s="18">
        <v>103418.55</v>
      </c>
      <c r="E37" s="14">
        <f t="shared" si="1"/>
        <v>0.23945021995832369</v>
      </c>
    </row>
    <row r="38" spans="1:5" x14ac:dyDescent="0.2">
      <c r="A38" s="15" t="s">
        <v>29</v>
      </c>
      <c r="B38" s="16" t="s">
        <v>30</v>
      </c>
      <c r="C38" s="17">
        <v>80400</v>
      </c>
      <c r="D38" s="18">
        <v>2279</v>
      </c>
      <c r="E38" s="14">
        <f t="shared" si="1"/>
        <v>2.8345771144278609E-2</v>
      </c>
    </row>
    <row r="39" spans="1:5" x14ac:dyDescent="0.2">
      <c r="A39" s="15" t="s">
        <v>31</v>
      </c>
      <c r="B39" s="16" t="s">
        <v>32</v>
      </c>
      <c r="C39" s="17">
        <v>7000</v>
      </c>
      <c r="D39" s="18">
        <v>0</v>
      </c>
      <c r="E39" s="14">
        <f t="shared" si="1"/>
        <v>0</v>
      </c>
    </row>
    <row r="40" spans="1:5" x14ac:dyDescent="0.2">
      <c r="A40" s="15" t="s">
        <v>33</v>
      </c>
      <c r="B40" s="16" t="s">
        <v>34</v>
      </c>
      <c r="C40" s="17">
        <v>300000</v>
      </c>
      <c r="D40" s="18">
        <v>47117.01</v>
      </c>
      <c r="E40" s="14">
        <f t="shared" si="1"/>
        <v>0.15705669999999999</v>
      </c>
    </row>
    <row r="41" spans="1:5" x14ac:dyDescent="0.2">
      <c r="A41" s="15" t="s">
        <v>35</v>
      </c>
      <c r="B41" s="16" t="s">
        <v>36</v>
      </c>
      <c r="C41" s="17">
        <v>160000</v>
      </c>
      <c r="D41" s="18">
        <v>28727.34</v>
      </c>
      <c r="E41" s="14">
        <f t="shared" si="1"/>
        <v>0.17954587499999999</v>
      </c>
    </row>
    <row r="42" spans="1:5" x14ac:dyDescent="0.2">
      <c r="A42" s="15" t="s">
        <v>37</v>
      </c>
      <c r="B42" s="16" t="s">
        <v>38</v>
      </c>
      <c r="C42" s="17">
        <v>3000</v>
      </c>
      <c r="D42" s="18">
        <v>0</v>
      </c>
      <c r="E42" s="14">
        <f t="shared" si="1"/>
        <v>0</v>
      </c>
    </row>
    <row r="43" spans="1:5" x14ac:dyDescent="0.2">
      <c r="A43" s="15" t="s">
        <v>39</v>
      </c>
      <c r="B43" s="16" t="s">
        <v>40</v>
      </c>
      <c r="C43" s="17">
        <v>23500</v>
      </c>
      <c r="D43" s="18">
        <v>3682.22</v>
      </c>
      <c r="E43" s="14">
        <f t="shared" si="1"/>
        <v>0.15669021276595743</v>
      </c>
    </row>
    <row r="44" spans="1:5" x14ac:dyDescent="0.2">
      <c r="A44" s="15" t="s">
        <v>41</v>
      </c>
      <c r="B44" s="16" t="s">
        <v>42</v>
      </c>
      <c r="C44" s="17">
        <v>40000</v>
      </c>
      <c r="D44" s="18">
        <v>5677.06</v>
      </c>
      <c r="E44" s="14">
        <f t="shared" si="1"/>
        <v>0.14192650000000001</v>
      </c>
    </row>
    <row r="45" spans="1:5" x14ac:dyDescent="0.2">
      <c r="A45" s="15" t="s">
        <v>43</v>
      </c>
      <c r="B45" s="16" t="s">
        <v>44</v>
      </c>
      <c r="C45" s="17">
        <v>230000</v>
      </c>
      <c r="D45" s="18">
        <v>43355.49</v>
      </c>
      <c r="E45" s="14">
        <f t="shared" si="1"/>
        <v>0.18850213043478259</v>
      </c>
    </row>
    <row r="46" spans="1:5" x14ac:dyDescent="0.2">
      <c r="A46" s="15" t="s">
        <v>45</v>
      </c>
      <c r="B46" s="16" t="s">
        <v>46</v>
      </c>
      <c r="C46" s="17">
        <v>1500</v>
      </c>
      <c r="D46" s="18">
        <v>225.65</v>
      </c>
      <c r="E46" s="14">
        <f t="shared" si="1"/>
        <v>0.15043333333333334</v>
      </c>
    </row>
    <row r="47" spans="1:5" ht="25.5" x14ac:dyDescent="0.2">
      <c r="A47" s="15" t="s">
        <v>47</v>
      </c>
      <c r="B47" s="16" t="s">
        <v>48</v>
      </c>
      <c r="C47" s="17">
        <v>5000</v>
      </c>
      <c r="D47" s="18">
        <v>0</v>
      </c>
      <c r="E47" s="14">
        <f t="shared" si="1"/>
        <v>0</v>
      </c>
    </row>
    <row r="48" spans="1:5" x14ac:dyDescent="0.2">
      <c r="A48" s="11" t="s">
        <v>109</v>
      </c>
      <c r="B48" s="12" t="s">
        <v>111</v>
      </c>
      <c r="C48" s="13">
        <f>C49+C50+C51+C52+C53+C54+C56+C57+C58+C59+C60+C55</f>
        <v>12063730</v>
      </c>
      <c r="D48" s="13">
        <f>D49+D50+D51+D52+D53+D54+D56+D57+D58+D59+D60</f>
        <v>2730767.21</v>
      </c>
      <c r="E48" s="14">
        <f t="shared" si="1"/>
        <v>0.22636176456203844</v>
      </c>
    </row>
    <row r="49" spans="1:5" x14ac:dyDescent="0.2">
      <c r="A49" s="15" t="s">
        <v>25</v>
      </c>
      <c r="B49" s="16" t="s">
        <v>26</v>
      </c>
      <c r="C49" s="17">
        <v>7335000</v>
      </c>
      <c r="D49" s="18">
        <v>1830377.95</v>
      </c>
      <c r="E49" s="14">
        <f t="shared" si="1"/>
        <v>0.24954027948193591</v>
      </c>
    </row>
    <row r="50" spans="1:5" x14ac:dyDescent="0.2">
      <c r="A50" s="15" t="s">
        <v>27</v>
      </c>
      <c r="B50" s="16" t="s">
        <v>28</v>
      </c>
      <c r="C50" s="17">
        <v>1675000</v>
      </c>
      <c r="D50" s="18">
        <v>404061.47</v>
      </c>
      <c r="E50" s="14">
        <f t="shared" si="1"/>
        <v>0.24123072835820894</v>
      </c>
    </row>
    <row r="51" spans="1:5" x14ac:dyDescent="0.2">
      <c r="A51" s="15" t="s">
        <v>29</v>
      </c>
      <c r="B51" s="16" t="s">
        <v>30</v>
      </c>
      <c r="C51" s="17">
        <v>237700</v>
      </c>
      <c r="D51" s="18">
        <v>84329.8</v>
      </c>
      <c r="E51" s="14">
        <f t="shared" si="1"/>
        <v>0.3547740849810686</v>
      </c>
    </row>
    <row r="52" spans="1:5" x14ac:dyDescent="0.2">
      <c r="A52" s="15" t="s">
        <v>31</v>
      </c>
      <c r="B52" s="16" t="s">
        <v>32</v>
      </c>
      <c r="C52" s="17">
        <v>4000</v>
      </c>
      <c r="D52" s="18">
        <v>0</v>
      </c>
      <c r="E52" s="14">
        <f t="shared" si="1"/>
        <v>0</v>
      </c>
    </row>
    <row r="53" spans="1:5" x14ac:dyDescent="0.2">
      <c r="A53" s="15" t="s">
        <v>33</v>
      </c>
      <c r="B53" s="16" t="s">
        <v>34</v>
      </c>
      <c r="C53" s="17">
        <v>1250000</v>
      </c>
      <c r="D53" s="18">
        <v>203780.15</v>
      </c>
      <c r="E53" s="14">
        <f t="shared" si="1"/>
        <v>0.16302411999999999</v>
      </c>
    </row>
    <row r="54" spans="1:5" x14ac:dyDescent="0.2">
      <c r="A54" s="15" t="s">
        <v>35</v>
      </c>
      <c r="B54" s="16" t="s">
        <v>36</v>
      </c>
      <c r="C54" s="17">
        <v>476030</v>
      </c>
      <c r="D54" s="18">
        <v>43411.6</v>
      </c>
      <c r="E54" s="14">
        <f t="shared" si="1"/>
        <v>9.1195092746255479E-2</v>
      </c>
    </row>
    <row r="55" spans="1:5" x14ac:dyDescent="0.2">
      <c r="A55" s="15" t="s">
        <v>37</v>
      </c>
      <c r="B55" s="16" t="s">
        <v>38</v>
      </c>
      <c r="C55" s="17">
        <v>5000</v>
      </c>
      <c r="D55" s="18">
        <v>0</v>
      </c>
      <c r="E55" s="14">
        <f t="shared" si="1"/>
        <v>0</v>
      </c>
    </row>
    <row r="56" spans="1:5" x14ac:dyDescent="0.2">
      <c r="A56" s="15" t="s">
        <v>39</v>
      </c>
      <c r="B56" s="16" t="s">
        <v>40</v>
      </c>
      <c r="C56" s="17">
        <v>96000</v>
      </c>
      <c r="D56" s="18">
        <v>11168.06</v>
      </c>
      <c r="E56" s="14">
        <f t="shared" si="1"/>
        <v>0.11633395833333333</v>
      </c>
    </row>
    <row r="57" spans="1:5" x14ac:dyDescent="0.2">
      <c r="A57" s="15" t="s">
        <v>41</v>
      </c>
      <c r="B57" s="16" t="s">
        <v>42</v>
      </c>
      <c r="C57" s="17">
        <v>250000</v>
      </c>
      <c r="D57" s="18">
        <v>36281.64</v>
      </c>
      <c r="E57" s="14">
        <f t="shared" si="1"/>
        <v>0.14512655999999999</v>
      </c>
    </row>
    <row r="58" spans="1:5" x14ac:dyDescent="0.2">
      <c r="A58" s="15" t="s">
        <v>43</v>
      </c>
      <c r="B58" s="16" t="s">
        <v>44</v>
      </c>
      <c r="C58" s="17">
        <v>700000</v>
      </c>
      <c r="D58" s="18">
        <v>114310.29</v>
      </c>
      <c r="E58" s="14">
        <f t="shared" si="1"/>
        <v>0.16330041428571429</v>
      </c>
    </row>
    <row r="59" spans="1:5" x14ac:dyDescent="0.2">
      <c r="A59" s="15" t="s">
        <v>45</v>
      </c>
      <c r="B59" s="16" t="s">
        <v>46</v>
      </c>
      <c r="C59" s="17">
        <v>25000</v>
      </c>
      <c r="D59" s="18">
        <v>3046.25</v>
      </c>
      <c r="E59" s="14">
        <f t="shared" si="1"/>
        <v>0.12185</v>
      </c>
    </row>
    <row r="60" spans="1:5" ht="25.5" x14ac:dyDescent="0.2">
      <c r="A60" s="15" t="s">
        <v>47</v>
      </c>
      <c r="B60" s="16" t="s">
        <v>48</v>
      </c>
      <c r="C60" s="17">
        <v>10000</v>
      </c>
      <c r="D60" s="18">
        <v>0</v>
      </c>
      <c r="E60" s="14">
        <f t="shared" si="1"/>
        <v>0</v>
      </c>
    </row>
    <row r="61" spans="1:5" x14ac:dyDescent="0.2">
      <c r="A61" s="19" t="s">
        <v>109</v>
      </c>
      <c r="B61" s="20" t="s">
        <v>112</v>
      </c>
      <c r="C61" s="21">
        <f>C62+C63+C64+C65+C66+C67+C68+C69+C70+C71+C72+C73+C74</f>
        <v>8521000</v>
      </c>
      <c r="D61" s="21">
        <f>D62+D63+D64+D65+D66+D67+D68+D69+D70+D71+D72+D73+D74</f>
        <v>2061479.0899999999</v>
      </c>
      <c r="E61" s="14">
        <f t="shared" si="1"/>
        <v>0.24192924422016193</v>
      </c>
    </row>
    <row r="62" spans="1:5" x14ac:dyDescent="0.2">
      <c r="A62" s="15" t="s">
        <v>25</v>
      </c>
      <c r="B62" s="16" t="s">
        <v>26</v>
      </c>
      <c r="C62" s="17">
        <v>5694600</v>
      </c>
      <c r="D62" s="18">
        <v>1389731.81</v>
      </c>
      <c r="E62" s="14">
        <f t="shared" si="1"/>
        <v>0.24404379763284517</v>
      </c>
    </row>
    <row r="63" spans="1:5" x14ac:dyDescent="0.2">
      <c r="A63" s="15" t="s">
        <v>27</v>
      </c>
      <c r="B63" s="16" t="s">
        <v>28</v>
      </c>
      <c r="C63" s="17">
        <v>1278000</v>
      </c>
      <c r="D63" s="18">
        <v>307157.36</v>
      </c>
      <c r="E63" s="14">
        <f t="shared" si="1"/>
        <v>0.24034222222222221</v>
      </c>
    </row>
    <row r="64" spans="1:5" x14ac:dyDescent="0.2">
      <c r="A64" s="15" t="s">
        <v>29</v>
      </c>
      <c r="B64" s="16" t="s">
        <v>30</v>
      </c>
      <c r="C64" s="17">
        <v>100500</v>
      </c>
      <c r="D64" s="18">
        <v>61312.1</v>
      </c>
      <c r="E64" s="14">
        <f t="shared" si="1"/>
        <v>0.61007064676616918</v>
      </c>
    </row>
    <row r="65" spans="1:5" x14ac:dyDescent="0.2">
      <c r="A65" s="15" t="s">
        <v>31</v>
      </c>
      <c r="B65" s="16" t="s">
        <v>32</v>
      </c>
      <c r="C65" s="17">
        <v>3000</v>
      </c>
      <c r="D65" s="18">
        <v>0</v>
      </c>
      <c r="E65" s="14">
        <f t="shared" si="1"/>
        <v>0</v>
      </c>
    </row>
    <row r="66" spans="1:5" x14ac:dyDescent="0.2">
      <c r="A66" s="15" t="s">
        <v>33</v>
      </c>
      <c r="B66" s="16" t="s">
        <v>34</v>
      </c>
      <c r="C66" s="17">
        <v>870000</v>
      </c>
      <c r="D66" s="18">
        <v>176462.88</v>
      </c>
      <c r="E66" s="14">
        <f t="shared" si="1"/>
        <v>0.20283089655172415</v>
      </c>
    </row>
    <row r="67" spans="1:5" x14ac:dyDescent="0.2">
      <c r="A67" s="15" t="s">
        <v>35</v>
      </c>
      <c r="B67" s="16" t="s">
        <v>36</v>
      </c>
      <c r="C67" s="17">
        <v>240000</v>
      </c>
      <c r="D67" s="18">
        <v>59547.16</v>
      </c>
      <c r="E67" s="14">
        <f t="shared" si="1"/>
        <v>0.24811316666666669</v>
      </c>
    </row>
    <row r="68" spans="1:5" x14ac:dyDescent="0.2">
      <c r="A68" s="15" t="s">
        <v>37</v>
      </c>
      <c r="B68" s="16" t="s">
        <v>38</v>
      </c>
      <c r="C68" s="17">
        <v>4000</v>
      </c>
      <c r="D68" s="18">
        <v>544</v>
      </c>
      <c r="E68" s="14">
        <f t="shared" si="1"/>
        <v>0.13600000000000001</v>
      </c>
    </row>
    <row r="69" spans="1:5" x14ac:dyDescent="0.2">
      <c r="A69" s="15" t="s">
        <v>39</v>
      </c>
      <c r="B69" s="16" t="s">
        <v>40</v>
      </c>
      <c r="C69" s="17">
        <v>58000</v>
      </c>
      <c r="D69" s="18">
        <v>5786.35</v>
      </c>
      <c r="E69" s="14">
        <f t="shared" si="1"/>
        <v>9.9764655172413799E-2</v>
      </c>
    </row>
    <row r="70" spans="1:5" x14ac:dyDescent="0.2">
      <c r="A70" s="15" t="s">
        <v>41</v>
      </c>
      <c r="B70" s="16" t="s">
        <v>42</v>
      </c>
      <c r="C70" s="17">
        <v>50000</v>
      </c>
      <c r="D70" s="18">
        <v>18316.189999999999</v>
      </c>
      <c r="E70" s="14">
        <f t="shared" si="1"/>
        <v>0.36632379999999998</v>
      </c>
    </row>
    <row r="71" spans="1:5" x14ac:dyDescent="0.2">
      <c r="A71" s="15" t="s">
        <v>43</v>
      </c>
      <c r="B71" s="16" t="s">
        <v>44</v>
      </c>
      <c r="C71" s="17">
        <v>190000</v>
      </c>
      <c r="D71" s="18">
        <v>39010.879999999997</v>
      </c>
      <c r="E71" s="14">
        <f t="shared" si="1"/>
        <v>0.20532042105263157</v>
      </c>
    </row>
    <row r="72" spans="1:5" x14ac:dyDescent="0.2">
      <c r="A72" s="15" t="s">
        <v>45</v>
      </c>
      <c r="B72" s="16" t="s">
        <v>46</v>
      </c>
      <c r="C72" s="17">
        <v>26300</v>
      </c>
      <c r="D72" s="18">
        <v>3610.36</v>
      </c>
      <c r="E72" s="14">
        <f t="shared" si="1"/>
        <v>0.13727604562737644</v>
      </c>
    </row>
    <row r="73" spans="1:5" ht="25.5" x14ac:dyDescent="0.2">
      <c r="A73" s="15" t="s">
        <v>47</v>
      </c>
      <c r="B73" s="16" t="s">
        <v>48</v>
      </c>
      <c r="C73" s="17">
        <v>6000</v>
      </c>
      <c r="D73" s="18">
        <v>0</v>
      </c>
      <c r="E73" s="14">
        <f t="shared" si="1"/>
        <v>0</v>
      </c>
    </row>
    <row r="74" spans="1:5" x14ac:dyDescent="0.2">
      <c r="A74" s="15" t="s">
        <v>58</v>
      </c>
      <c r="B74" s="16" t="s">
        <v>59</v>
      </c>
      <c r="C74" s="17">
        <v>600</v>
      </c>
      <c r="D74" s="18">
        <v>0</v>
      </c>
      <c r="E74" s="14">
        <f t="shared" si="1"/>
        <v>0</v>
      </c>
    </row>
    <row r="75" spans="1:5" x14ac:dyDescent="0.2">
      <c r="A75" s="19" t="s">
        <v>109</v>
      </c>
      <c r="B75" s="20" t="s">
        <v>113</v>
      </c>
      <c r="C75" s="21">
        <f>C76+C77+C78+C79+C80+C81+C82+C83+C84+C85+C86+C87</f>
        <v>5608300</v>
      </c>
      <c r="D75" s="22">
        <f>D76+D77+D78+D79+D80+D81+D82+D83+D84+D85+D86+D87</f>
        <v>1102230.2400000002</v>
      </c>
      <c r="E75" s="14">
        <f t="shared" ref="E75:E133" si="3">D75/C75</f>
        <v>0.19653553483230216</v>
      </c>
    </row>
    <row r="76" spans="1:5" x14ac:dyDescent="0.2">
      <c r="A76" s="15" t="s">
        <v>25</v>
      </c>
      <c r="B76" s="16" t="s">
        <v>26</v>
      </c>
      <c r="C76" s="17">
        <v>3362900</v>
      </c>
      <c r="D76" s="18">
        <v>763140.71</v>
      </c>
      <c r="E76" s="14">
        <f t="shared" si="3"/>
        <v>0.22692934966844092</v>
      </c>
    </row>
    <row r="77" spans="1:5" x14ac:dyDescent="0.2">
      <c r="A77" s="15" t="s">
        <v>27</v>
      </c>
      <c r="B77" s="16" t="s">
        <v>28</v>
      </c>
      <c r="C77" s="17">
        <v>741300</v>
      </c>
      <c r="D77" s="18">
        <v>170087.83</v>
      </c>
      <c r="E77" s="14">
        <f t="shared" si="3"/>
        <v>0.22944533926885199</v>
      </c>
    </row>
    <row r="78" spans="1:5" x14ac:dyDescent="0.2">
      <c r="A78" s="15" t="s">
        <v>29</v>
      </c>
      <c r="B78" s="16" t="s">
        <v>30</v>
      </c>
      <c r="C78" s="17">
        <v>118100</v>
      </c>
      <c r="D78" s="18">
        <v>1200</v>
      </c>
      <c r="E78" s="14">
        <f t="shared" si="3"/>
        <v>1.0160880609652836E-2</v>
      </c>
    </row>
    <row r="79" spans="1:5" x14ac:dyDescent="0.2">
      <c r="A79" s="15" t="s">
        <v>31</v>
      </c>
      <c r="B79" s="16" t="s">
        <v>32</v>
      </c>
      <c r="C79" s="17">
        <v>3000</v>
      </c>
      <c r="D79" s="18">
        <v>0</v>
      </c>
      <c r="E79" s="14">
        <f t="shared" si="3"/>
        <v>0</v>
      </c>
    </row>
    <row r="80" spans="1:5" x14ac:dyDescent="0.2">
      <c r="A80" s="15" t="s">
        <v>33</v>
      </c>
      <c r="B80" s="16" t="s">
        <v>34</v>
      </c>
      <c r="C80" s="17">
        <v>450000</v>
      </c>
      <c r="D80" s="18">
        <v>64497.18</v>
      </c>
      <c r="E80" s="14">
        <f t="shared" si="3"/>
        <v>0.14332706666666667</v>
      </c>
    </row>
    <row r="81" spans="1:5" x14ac:dyDescent="0.2">
      <c r="A81" s="15" t="s">
        <v>35</v>
      </c>
      <c r="B81" s="16" t="s">
        <v>36</v>
      </c>
      <c r="C81" s="17">
        <v>327000</v>
      </c>
      <c r="D81" s="18">
        <v>16501.18</v>
      </c>
      <c r="E81" s="14">
        <f t="shared" si="3"/>
        <v>5.046232415902141E-2</v>
      </c>
    </row>
    <row r="82" spans="1:5" x14ac:dyDescent="0.2">
      <c r="A82" s="15" t="s">
        <v>37</v>
      </c>
      <c r="B82" s="16" t="s">
        <v>38</v>
      </c>
      <c r="C82" s="17">
        <v>3000</v>
      </c>
      <c r="D82" s="18">
        <v>0</v>
      </c>
      <c r="E82" s="14">
        <f t="shared" si="3"/>
        <v>0</v>
      </c>
    </row>
    <row r="83" spans="1:5" x14ac:dyDescent="0.2">
      <c r="A83" s="15" t="s">
        <v>39</v>
      </c>
      <c r="B83" s="16" t="s">
        <v>40</v>
      </c>
      <c r="C83" s="17">
        <v>35000</v>
      </c>
      <c r="D83" s="18">
        <v>3123.03</v>
      </c>
      <c r="E83" s="14">
        <f t="shared" si="3"/>
        <v>8.9229428571428571E-2</v>
      </c>
    </row>
    <row r="84" spans="1:5" x14ac:dyDescent="0.2">
      <c r="A84" s="15" t="s">
        <v>41</v>
      </c>
      <c r="B84" s="16" t="s">
        <v>42</v>
      </c>
      <c r="C84" s="17">
        <v>70000</v>
      </c>
      <c r="D84" s="18">
        <v>10954.51</v>
      </c>
      <c r="E84" s="14">
        <f t="shared" si="3"/>
        <v>0.15649299999999999</v>
      </c>
    </row>
    <row r="85" spans="1:5" x14ac:dyDescent="0.2">
      <c r="A85" s="15" t="s">
        <v>43</v>
      </c>
      <c r="B85" s="16" t="s">
        <v>44</v>
      </c>
      <c r="C85" s="17">
        <v>420000</v>
      </c>
      <c r="D85" s="18">
        <v>62016.95</v>
      </c>
      <c r="E85" s="14">
        <f t="shared" si="3"/>
        <v>0.14765940476190476</v>
      </c>
    </row>
    <row r="86" spans="1:5" x14ac:dyDescent="0.2">
      <c r="A86" s="15" t="s">
        <v>45</v>
      </c>
      <c r="B86" s="16" t="s">
        <v>46</v>
      </c>
      <c r="C86" s="17">
        <v>73000</v>
      </c>
      <c r="D86" s="18">
        <v>10708.85</v>
      </c>
      <c r="E86" s="14">
        <f t="shared" si="3"/>
        <v>0.14669657534246575</v>
      </c>
    </row>
    <row r="87" spans="1:5" ht="25.5" x14ac:dyDescent="0.2">
      <c r="A87" s="15" t="s">
        <v>47</v>
      </c>
      <c r="B87" s="16" t="s">
        <v>48</v>
      </c>
      <c r="C87" s="17">
        <v>5000</v>
      </c>
      <c r="D87" s="18">
        <v>0</v>
      </c>
      <c r="E87" s="14">
        <f t="shared" si="3"/>
        <v>0</v>
      </c>
    </row>
    <row r="88" spans="1:5" x14ac:dyDescent="0.2">
      <c r="A88" s="19" t="s">
        <v>109</v>
      </c>
      <c r="B88" s="20" t="s">
        <v>114</v>
      </c>
      <c r="C88" s="21">
        <f>C89+C90+C91+C92+C93+C94+C95+C96+C97+C98+C99+C100</f>
        <v>9231200</v>
      </c>
      <c r="D88" s="22">
        <f>D89+D90+D91+D92+D93+D94+D95+D96+D97+D98+D99+D100</f>
        <v>2247501.6700000004</v>
      </c>
      <c r="E88" s="14">
        <f t="shared" si="3"/>
        <v>0.24346798574399867</v>
      </c>
    </row>
    <row r="89" spans="1:5" x14ac:dyDescent="0.2">
      <c r="A89" s="15" t="s">
        <v>25</v>
      </c>
      <c r="B89" s="16" t="s">
        <v>26</v>
      </c>
      <c r="C89" s="17">
        <v>5640000</v>
      </c>
      <c r="D89" s="18">
        <v>1531981.73</v>
      </c>
      <c r="E89" s="14">
        <f t="shared" si="3"/>
        <v>0.27162796631205671</v>
      </c>
    </row>
    <row r="90" spans="1:5" x14ac:dyDescent="0.2">
      <c r="A90" s="15" t="s">
        <v>27</v>
      </c>
      <c r="B90" s="16" t="s">
        <v>28</v>
      </c>
      <c r="C90" s="17">
        <v>1239200</v>
      </c>
      <c r="D90" s="18">
        <v>332311.96000000002</v>
      </c>
      <c r="E90" s="14">
        <f t="shared" si="3"/>
        <v>0.2681665267914784</v>
      </c>
    </row>
    <row r="91" spans="1:5" x14ac:dyDescent="0.2">
      <c r="A91" s="15" t="s">
        <v>29</v>
      </c>
      <c r="B91" s="16" t="s">
        <v>30</v>
      </c>
      <c r="C91" s="17">
        <v>174000</v>
      </c>
      <c r="D91" s="18">
        <v>0</v>
      </c>
      <c r="E91" s="14">
        <f t="shared" si="3"/>
        <v>0</v>
      </c>
    </row>
    <row r="92" spans="1:5" x14ac:dyDescent="0.2">
      <c r="A92" s="15" t="s">
        <v>31</v>
      </c>
      <c r="B92" s="16" t="s">
        <v>32</v>
      </c>
      <c r="C92" s="17">
        <v>3000</v>
      </c>
      <c r="D92" s="18">
        <v>0</v>
      </c>
      <c r="E92" s="14">
        <f t="shared" si="3"/>
        <v>0</v>
      </c>
    </row>
    <row r="93" spans="1:5" x14ac:dyDescent="0.2">
      <c r="A93" s="15" t="s">
        <v>33</v>
      </c>
      <c r="B93" s="16" t="s">
        <v>34</v>
      </c>
      <c r="C93" s="17">
        <v>700000</v>
      </c>
      <c r="D93" s="18">
        <v>115848.33</v>
      </c>
      <c r="E93" s="14">
        <f t="shared" si="3"/>
        <v>0.1654976142857143</v>
      </c>
    </row>
    <row r="94" spans="1:5" x14ac:dyDescent="0.2">
      <c r="A94" s="15" t="s">
        <v>35</v>
      </c>
      <c r="B94" s="16" t="s">
        <v>36</v>
      </c>
      <c r="C94" s="17">
        <v>585000</v>
      </c>
      <c r="D94" s="18">
        <v>95806.48</v>
      </c>
      <c r="E94" s="14">
        <f t="shared" si="3"/>
        <v>0.16377176068376068</v>
      </c>
    </row>
    <row r="95" spans="1:5" x14ac:dyDescent="0.2">
      <c r="A95" s="15" t="s">
        <v>37</v>
      </c>
      <c r="B95" s="16" t="s">
        <v>38</v>
      </c>
      <c r="C95" s="17">
        <v>5000</v>
      </c>
      <c r="D95" s="18">
        <v>0</v>
      </c>
      <c r="E95" s="14">
        <f t="shared" si="3"/>
        <v>0</v>
      </c>
    </row>
    <row r="96" spans="1:5" x14ac:dyDescent="0.2">
      <c r="A96" s="15" t="s">
        <v>39</v>
      </c>
      <c r="B96" s="16" t="s">
        <v>40</v>
      </c>
      <c r="C96" s="17">
        <v>90000</v>
      </c>
      <c r="D96" s="18">
        <v>28485.84</v>
      </c>
      <c r="E96" s="14">
        <f t="shared" si="3"/>
        <v>0.31650933333333331</v>
      </c>
    </row>
    <row r="97" spans="1:5" x14ac:dyDescent="0.2">
      <c r="A97" s="15" t="s">
        <v>41</v>
      </c>
      <c r="B97" s="16" t="s">
        <v>42</v>
      </c>
      <c r="C97" s="17">
        <v>140000</v>
      </c>
      <c r="D97" s="18">
        <v>26338.43</v>
      </c>
      <c r="E97" s="14">
        <f t="shared" si="3"/>
        <v>0.18813164285714287</v>
      </c>
    </row>
    <row r="98" spans="1:5" x14ac:dyDescent="0.2">
      <c r="A98" s="15" t="s">
        <v>43</v>
      </c>
      <c r="B98" s="16" t="s">
        <v>44</v>
      </c>
      <c r="C98" s="17">
        <v>620000</v>
      </c>
      <c r="D98" s="18">
        <v>115600.66</v>
      </c>
      <c r="E98" s="14">
        <f t="shared" si="3"/>
        <v>0.18645267741935484</v>
      </c>
    </row>
    <row r="99" spans="1:5" x14ac:dyDescent="0.2">
      <c r="A99" s="15" t="s">
        <v>45</v>
      </c>
      <c r="B99" s="16" t="s">
        <v>46</v>
      </c>
      <c r="C99" s="17">
        <v>25000</v>
      </c>
      <c r="D99" s="18">
        <v>1128.24</v>
      </c>
      <c r="E99" s="14">
        <f t="shared" si="3"/>
        <v>4.5129599999999999E-2</v>
      </c>
    </row>
    <row r="100" spans="1:5" ht="25.5" x14ac:dyDescent="0.2">
      <c r="A100" s="15" t="s">
        <v>47</v>
      </c>
      <c r="B100" s="16" t="s">
        <v>48</v>
      </c>
      <c r="C100" s="17">
        <v>10000</v>
      </c>
      <c r="D100" s="18">
        <v>0</v>
      </c>
      <c r="E100" s="14">
        <f t="shared" si="3"/>
        <v>0</v>
      </c>
    </row>
    <row r="101" spans="1:5" x14ac:dyDescent="0.2">
      <c r="A101" s="19" t="s">
        <v>109</v>
      </c>
      <c r="B101" s="20" t="s">
        <v>115</v>
      </c>
      <c r="C101" s="21">
        <f>C102+C103+C104+C105+C106+C107+C108+C109+C110+C111+C112+C113</f>
        <v>10027125.65</v>
      </c>
      <c r="D101" s="21">
        <f>D102+D103+D104+D105+D106+D107+D108+D109+D110+D111+D112+D113</f>
        <v>2470774.0500000003</v>
      </c>
      <c r="E101" s="14">
        <f t="shared" si="3"/>
        <v>0.24640900455854967</v>
      </c>
    </row>
    <row r="102" spans="1:5" x14ac:dyDescent="0.2">
      <c r="A102" s="15" t="s">
        <v>25</v>
      </c>
      <c r="B102" s="16" t="s">
        <v>26</v>
      </c>
      <c r="C102" s="17">
        <v>6042100</v>
      </c>
      <c r="D102" s="18">
        <v>1711508.06</v>
      </c>
      <c r="E102" s="14">
        <f t="shared" si="3"/>
        <v>0.283263775839526</v>
      </c>
    </row>
    <row r="103" spans="1:5" x14ac:dyDescent="0.2">
      <c r="A103" s="15" t="s">
        <v>27</v>
      </c>
      <c r="B103" s="16" t="s">
        <v>28</v>
      </c>
      <c r="C103" s="17">
        <v>1329905.6499999999</v>
      </c>
      <c r="D103" s="18">
        <v>338138.69</v>
      </c>
      <c r="E103" s="14">
        <f t="shared" si="3"/>
        <v>0.25425765354106139</v>
      </c>
    </row>
    <row r="104" spans="1:5" x14ac:dyDescent="0.2">
      <c r="A104" s="15" t="s">
        <v>29</v>
      </c>
      <c r="B104" s="16" t="s">
        <v>30</v>
      </c>
      <c r="C104" s="17">
        <v>207500</v>
      </c>
      <c r="D104" s="18">
        <v>13156</v>
      </c>
      <c r="E104" s="14">
        <f t="shared" si="3"/>
        <v>6.3402409638554216E-2</v>
      </c>
    </row>
    <row r="105" spans="1:5" x14ac:dyDescent="0.2">
      <c r="A105" s="15" t="s">
        <v>31</v>
      </c>
      <c r="B105" s="16" t="s">
        <v>32</v>
      </c>
      <c r="C105" s="17">
        <v>4000</v>
      </c>
      <c r="D105" s="18">
        <v>0</v>
      </c>
      <c r="E105" s="14">
        <f t="shared" si="3"/>
        <v>0</v>
      </c>
    </row>
    <row r="106" spans="1:5" x14ac:dyDescent="0.2">
      <c r="A106" s="15" t="s">
        <v>33</v>
      </c>
      <c r="B106" s="16" t="s">
        <v>34</v>
      </c>
      <c r="C106" s="17">
        <v>950000</v>
      </c>
      <c r="D106" s="18">
        <v>171840.19</v>
      </c>
      <c r="E106" s="14">
        <f t="shared" si="3"/>
        <v>0.18088441052631579</v>
      </c>
    </row>
    <row r="107" spans="1:5" x14ac:dyDescent="0.2">
      <c r="A107" s="15" t="s">
        <v>35</v>
      </c>
      <c r="B107" s="16" t="s">
        <v>36</v>
      </c>
      <c r="C107" s="17">
        <v>505420</v>
      </c>
      <c r="D107" s="18">
        <v>69490.179999999993</v>
      </c>
      <c r="E107" s="14">
        <f t="shared" si="3"/>
        <v>0.13748996873887062</v>
      </c>
    </row>
    <row r="108" spans="1:5" x14ac:dyDescent="0.2">
      <c r="A108" s="15" t="s">
        <v>37</v>
      </c>
      <c r="B108" s="16" t="s">
        <v>38</v>
      </c>
      <c r="C108" s="17">
        <v>7000</v>
      </c>
      <c r="D108" s="18">
        <v>0</v>
      </c>
      <c r="E108" s="14">
        <f t="shared" si="3"/>
        <v>0</v>
      </c>
    </row>
    <row r="109" spans="1:5" x14ac:dyDescent="0.2">
      <c r="A109" s="15" t="s">
        <v>39</v>
      </c>
      <c r="B109" s="16" t="s">
        <v>40</v>
      </c>
      <c r="C109" s="17">
        <v>80000</v>
      </c>
      <c r="D109" s="18">
        <v>11127.6</v>
      </c>
      <c r="E109" s="14">
        <f t="shared" si="3"/>
        <v>0.139095</v>
      </c>
    </row>
    <row r="110" spans="1:5" x14ac:dyDescent="0.2">
      <c r="A110" s="15" t="s">
        <v>41</v>
      </c>
      <c r="B110" s="16" t="s">
        <v>42</v>
      </c>
      <c r="C110" s="17">
        <v>220000</v>
      </c>
      <c r="D110" s="18">
        <v>32684.59</v>
      </c>
      <c r="E110" s="14">
        <f t="shared" si="3"/>
        <v>0.14856631818181817</v>
      </c>
    </row>
    <row r="111" spans="1:5" x14ac:dyDescent="0.2">
      <c r="A111" s="15" t="s">
        <v>43</v>
      </c>
      <c r="B111" s="16" t="s">
        <v>44</v>
      </c>
      <c r="C111" s="17">
        <v>650000</v>
      </c>
      <c r="D111" s="18">
        <v>119444.02</v>
      </c>
      <c r="E111" s="14">
        <f t="shared" si="3"/>
        <v>0.18376003076923078</v>
      </c>
    </row>
    <row r="112" spans="1:5" x14ac:dyDescent="0.2">
      <c r="A112" s="15" t="s">
        <v>45</v>
      </c>
      <c r="B112" s="16" t="s">
        <v>46</v>
      </c>
      <c r="C112" s="17">
        <v>25000</v>
      </c>
      <c r="D112" s="18">
        <v>3384.72</v>
      </c>
      <c r="E112" s="14">
        <f t="shared" si="3"/>
        <v>0.1353888</v>
      </c>
    </row>
    <row r="113" spans="1:5" ht="25.5" x14ac:dyDescent="0.2">
      <c r="A113" s="15" t="s">
        <v>47</v>
      </c>
      <c r="B113" s="16" t="s">
        <v>48</v>
      </c>
      <c r="C113" s="17">
        <v>6200</v>
      </c>
      <c r="D113" s="18">
        <v>0</v>
      </c>
      <c r="E113" s="14">
        <f t="shared" si="3"/>
        <v>0</v>
      </c>
    </row>
    <row r="114" spans="1:5" x14ac:dyDescent="0.2">
      <c r="A114" s="19" t="s">
        <v>109</v>
      </c>
      <c r="B114" s="20" t="s">
        <v>116</v>
      </c>
      <c r="C114" s="21">
        <f>C115+C116+C117+C118+C119+C120+C121+C122+C123+C124+C125+C126</f>
        <v>6324240</v>
      </c>
      <c r="D114" s="22">
        <f>D115+D116+D117+D118+D119+D120+D121+D122+D123+D124+D125</f>
        <v>1338820.3099999998</v>
      </c>
      <c r="E114" s="14">
        <f t="shared" si="3"/>
        <v>0.21169663232261898</v>
      </c>
    </row>
    <row r="115" spans="1:5" x14ac:dyDescent="0.2">
      <c r="A115" s="15" t="s">
        <v>25</v>
      </c>
      <c r="B115" s="16" t="s">
        <v>26</v>
      </c>
      <c r="C115" s="17">
        <v>3796800</v>
      </c>
      <c r="D115" s="18">
        <v>940371.42</v>
      </c>
      <c r="E115" s="14">
        <f t="shared" si="3"/>
        <v>0.24767473135271809</v>
      </c>
    </row>
    <row r="116" spans="1:5" x14ac:dyDescent="0.2">
      <c r="A116" s="15" t="s">
        <v>27</v>
      </c>
      <c r="B116" s="16" t="s">
        <v>28</v>
      </c>
      <c r="C116" s="17">
        <v>842500</v>
      </c>
      <c r="D116" s="18">
        <v>206884</v>
      </c>
      <c r="E116" s="14">
        <f t="shared" si="3"/>
        <v>0.24555964391691396</v>
      </c>
    </row>
    <row r="117" spans="1:5" x14ac:dyDescent="0.2">
      <c r="A117" s="15" t="s">
        <v>29</v>
      </c>
      <c r="B117" s="16" t="s">
        <v>30</v>
      </c>
      <c r="C117" s="17">
        <v>141800</v>
      </c>
      <c r="D117" s="18">
        <v>4360</v>
      </c>
      <c r="E117" s="14">
        <f t="shared" si="3"/>
        <v>3.07475317348378E-2</v>
      </c>
    </row>
    <row r="118" spans="1:5" x14ac:dyDescent="0.2">
      <c r="A118" s="15" t="s">
        <v>31</v>
      </c>
      <c r="B118" s="16" t="s">
        <v>32</v>
      </c>
      <c r="C118" s="17">
        <v>2000</v>
      </c>
      <c r="D118" s="18">
        <v>0</v>
      </c>
      <c r="E118" s="14">
        <f t="shared" si="3"/>
        <v>0</v>
      </c>
    </row>
    <row r="119" spans="1:5" x14ac:dyDescent="0.2">
      <c r="A119" s="15" t="s">
        <v>33</v>
      </c>
      <c r="B119" s="16" t="s">
        <v>34</v>
      </c>
      <c r="C119" s="17">
        <v>550000</v>
      </c>
      <c r="D119" s="18">
        <v>89777.58</v>
      </c>
      <c r="E119" s="14">
        <f t="shared" si="3"/>
        <v>0.16323196363636364</v>
      </c>
    </row>
    <row r="120" spans="1:5" x14ac:dyDescent="0.2">
      <c r="A120" s="15" t="s">
        <v>35</v>
      </c>
      <c r="B120" s="16" t="s">
        <v>36</v>
      </c>
      <c r="C120" s="17">
        <v>317540</v>
      </c>
      <c r="D120" s="18">
        <v>13142.41</v>
      </c>
      <c r="E120" s="14">
        <f t="shared" si="3"/>
        <v>4.1388203061031678E-2</v>
      </c>
    </row>
    <row r="121" spans="1:5" x14ac:dyDescent="0.2">
      <c r="A121" s="15" t="s">
        <v>37</v>
      </c>
      <c r="B121" s="16" t="s">
        <v>38</v>
      </c>
      <c r="C121" s="17">
        <v>1000</v>
      </c>
      <c r="D121" s="18">
        <v>0</v>
      </c>
      <c r="E121" s="14">
        <f t="shared" si="3"/>
        <v>0</v>
      </c>
    </row>
    <row r="122" spans="1:5" x14ac:dyDescent="0.2">
      <c r="A122" s="15" t="s">
        <v>39</v>
      </c>
      <c r="B122" s="16" t="s">
        <v>40</v>
      </c>
      <c r="C122" s="17">
        <v>21000</v>
      </c>
      <c r="D122" s="18">
        <v>0</v>
      </c>
      <c r="E122" s="14">
        <f t="shared" si="3"/>
        <v>0</v>
      </c>
    </row>
    <row r="123" spans="1:5" x14ac:dyDescent="0.2">
      <c r="A123" s="15" t="s">
        <v>41</v>
      </c>
      <c r="B123" s="16" t="s">
        <v>42</v>
      </c>
      <c r="C123" s="17">
        <v>190000</v>
      </c>
      <c r="D123" s="18">
        <v>31158.03</v>
      </c>
      <c r="E123" s="14">
        <f t="shared" si="3"/>
        <v>0.16398963157894736</v>
      </c>
    </row>
    <row r="124" spans="1:5" x14ac:dyDescent="0.2">
      <c r="A124" s="15" t="s">
        <v>43</v>
      </c>
      <c r="B124" s="16" t="s">
        <v>44</v>
      </c>
      <c r="C124" s="17">
        <v>450000</v>
      </c>
      <c r="D124" s="18">
        <v>51660.15</v>
      </c>
      <c r="E124" s="14">
        <f t="shared" si="3"/>
        <v>0.11480033333333334</v>
      </c>
    </row>
    <row r="125" spans="1:5" x14ac:dyDescent="0.2">
      <c r="A125" s="15" t="s">
        <v>45</v>
      </c>
      <c r="B125" s="16" t="s">
        <v>46</v>
      </c>
      <c r="C125" s="17">
        <v>8400</v>
      </c>
      <c r="D125" s="18">
        <v>1466.72</v>
      </c>
      <c r="E125" s="14">
        <f t="shared" si="3"/>
        <v>0.17460952380952383</v>
      </c>
    </row>
    <row r="126" spans="1:5" x14ac:dyDescent="0.2">
      <c r="A126" s="15" t="s">
        <v>58</v>
      </c>
      <c r="B126" s="16" t="s">
        <v>59</v>
      </c>
      <c r="C126" s="17">
        <v>3200</v>
      </c>
      <c r="D126" s="18">
        <v>0</v>
      </c>
      <c r="E126" s="14">
        <f t="shared" si="3"/>
        <v>0</v>
      </c>
    </row>
    <row r="127" spans="1:5" ht="25.5" x14ac:dyDescent="0.2">
      <c r="A127" s="19" t="s">
        <v>117</v>
      </c>
      <c r="B127" s="20" t="s">
        <v>73</v>
      </c>
      <c r="C127" s="21">
        <f>C128</f>
        <v>600000</v>
      </c>
      <c r="D127" s="22">
        <f>D128</f>
        <v>0</v>
      </c>
      <c r="E127" s="14">
        <f t="shared" si="3"/>
        <v>0</v>
      </c>
    </row>
    <row r="128" spans="1:5" ht="25.5" x14ac:dyDescent="0.2">
      <c r="A128" s="15" t="s">
        <v>13</v>
      </c>
      <c r="B128" s="16" t="s">
        <v>14</v>
      </c>
      <c r="C128" s="17">
        <v>600000</v>
      </c>
      <c r="D128" s="18">
        <v>0</v>
      </c>
      <c r="E128" s="14">
        <f t="shared" si="3"/>
        <v>0</v>
      </c>
    </row>
    <row r="129" spans="1:5" x14ac:dyDescent="0.2">
      <c r="A129" s="19" t="s">
        <v>118</v>
      </c>
      <c r="B129" s="20" t="s">
        <v>75</v>
      </c>
      <c r="C129" s="21">
        <f>C130+C131</f>
        <v>312000</v>
      </c>
      <c r="D129" s="22">
        <f>D130+D131</f>
        <v>0</v>
      </c>
      <c r="E129" s="14">
        <f t="shared" si="3"/>
        <v>0</v>
      </c>
    </row>
    <row r="130" spans="1:5" x14ac:dyDescent="0.2">
      <c r="A130" s="15" t="s">
        <v>29</v>
      </c>
      <c r="B130" s="16" t="s">
        <v>30</v>
      </c>
      <c r="C130" s="17">
        <v>212000</v>
      </c>
      <c r="D130" s="18">
        <v>0</v>
      </c>
      <c r="E130" s="14">
        <f t="shared" si="3"/>
        <v>0</v>
      </c>
    </row>
    <row r="131" spans="1:5" ht="25.5" x14ac:dyDescent="0.2">
      <c r="A131" s="15" t="s">
        <v>47</v>
      </c>
      <c r="B131" s="16" t="s">
        <v>48</v>
      </c>
      <c r="C131" s="17">
        <v>100000</v>
      </c>
      <c r="D131" s="18">
        <v>0</v>
      </c>
      <c r="E131" s="14">
        <f t="shared" si="3"/>
        <v>0</v>
      </c>
    </row>
    <row r="132" spans="1:5" ht="25.5" x14ac:dyDescent="0.2">
      <c r="A132" s="19" t="s">
        <v>119</v>
      </c>
      <c r="B132" s="20" t="s">
        <v>77</v>
      </c>
      <c r="C132" s="21">
        <f>C133</f>
        <v>2908000</v>
      </c>
      <c r="D132" s="22">
        <f>D133</f>
        <v>693150</v>
      </c>
      <c r="E132" s="14">
        <f t="shared" si="3"/>
        <v>0.23835969738651994</v>
      </c>
    </row>
    <row r="133" spans="1:5" x14ac:dyDescent="0.2">
      <c r="A133" s="15" t="s">
        <v>70</v>
      </c>
      <c r="B133" s="16" t="s">
        <v>71</v>
      </c>
      <c r="C133" s="17">
        <v>2908000</v>
      </c>
      <c r="D133" s="18">
        <v>693150</v>
      </c>
      <c r="E133" s="14">
        <f t="shared" si="3"/>
        <v>0.23835969738651994</v>
      </c>
    </row>
    <row r="134" spans="1:5" ht="25.5" x14ac:dyDescent="0.2">
      <c r="A134" s="19" t="s">
        <v>120</v>
      </c>
      <c r="B134" s="20" t="s">
        <v>92</v>
      </c>
      <c r="C134" s="21">
        <f>C135+C136+C137+C138+C139+C140+C141+C142</f>
        <v>3064275</v>
      </c>
      <c r="D134" s="22">
        <f>D135+D136+D137+D138+D139+D140+D141+D142</f>
        <v>684276.44000000006</v>
      </c>
      <c r="E134" s="14">
        <f t="shared" ref="E134:E174" si="4">D134/C134</f>
        <v>0.2233077775330217</v>
      </c>
    </row>
    <row r="135" spans="1:5" x14ac:dyDescent="0.2">
      <c r="A135" s="15" t="s">
        <v>25</v>
      </c>
      <c r="B135" s="16" t="s">
        <v>26</v>
      </c>
      <c r="C135" s="17">
        <v>1618000</v>
      </c>
      <c r="D135" s="18">
        <v>435526.57</v>
      </c>
      <c r="E135" s="14">
        <f t="shared" si="4"/>
        <v>0.26917587762669964</v>
      </c>
    </row>
    <row r="136" spans="1:5" x14ac:dyDescent="0.2">
      <c r="A136" s="15" t="s">
        <v>27</v>
      </c>
      <c r="B136" s="16" t="s">
        <v>28</v>
      </c>
      <c r="C136" s="17">
        <v>349200</v>
      </c>
      <c r="D136" s="18">
        <v>93752.2</v>
      </c>
      <c r="E136" s="14">
        <f t="shared" si="4"/>
        <v>0.26847709049255442</v>
      </c>
    </row>
    <row r="137" spans="1:5" x14ac:dyDescent="0.2">
      <c r="A137" s="15" t="s">
        <v>29</v>
      </c>
      <c r="B137" s="16" t="s">
        <v>30</v>
      </c>
      <c r="C137" s="17">
        <v>80640</v>
      </c>
      <c r="D137" s="18">
        <v>20000</v>
      </c>
      <c r="E137" s="14">
        <f t="shared" si="4"/>
        <v>0.24801587301587302</v>
      </c>
    </row>
    <row r="138" spans="1:5" x14ac:dyDescent="0.2">
      <c r="A138" s="15" t="s">
        <v>35</v>
      </c>
      <c r="B138" s="16" t="s">
        <v>36</v>
      </c>
      <c r="C138" s="17">
        <v>59935</v>
      </c>
      <c r="D138" s="18">
        <v>0</v>
      </c>
      <c r="E138" s="14">
        <f t="shared" si="4"/>
        <v>0</v>
      </c>
    </row>
    <row r="139" spans="1:5" x14ac:dyDescent="0.2">
      <c r="A139" s="15" t="s">
        <v>39</v>
      </c>
      <c r="B139" s="16" t="s">
        <v>40</v>
      </c>
      <c r="C139" s="17">
        <v>3500</v>
      </c>
      <c r="D139" s="18">
        <v>0</v>
      </c>
      <c r="E139" s="14">
        <f t="shared" si="4"/>
        <v>0</v>
      </c>
    </row>
    <row r="140" spans="1:5" x14ac:dyDescent="0.2">
      <c r="A140" s="15" t="s">
        <v>41</v>
      </c>
      <c r="B140" s="16" t="s">
        <v>42</v>
      </c>
      <c r="C140" s="17">
        <v>40000</v>
      </c>
      <c r="D140" s="18">
        <v>0</v>
      </c>
      <c r="E140" s="14">
        <f t="shared" si="4"/>
        <v>0</v>
      </c>
    </row>
    <row r="141" spans="1:5" x14ac:dyDescent="0.2">
      <c r="A141" s="15" t="s">
        <v>45</v>
      </c>
      <c r="B141" s="16" t="s">
        <v>46</v>
      </c>
      <c r="C141" s="17">
        <v>198000</v>
      </c>
      <c r="D141" s="18">
        <v>99997.67</v>
      </c>
      <c r="E141" s="14">
        <f t="shared" si="4"/>
        <v>0.50503873737373739</v>
      </c>
    </row>
    <row r="142" spans="1:5" ht="25.5" x14ac:dyDescent="0.2">
      <c r="A142" s="15" t="s">
        <v>47</v>
      </c>
      <c r="B142" s="16" t="s">
        <v>48</v>
      </c>
      <c r="C142" s="17">
        <v>715000</v>
      </c>
      <c r="D142" s="18">
        <v>35000</v>
      </c>
      <c r="E142" s="14">
        <f t="shared" si="4"/>
        <v>4.8951048951048952E-2</v>
      </c>
    </row>
    <row r="143" spans="1:5" ht="25.5" x14ac:dyDescent="0.2">
      <c r="A143" s="19" t="s">
        <v>121</v>
      </c>
      <c r="B143" s="20" t="s">
        <v>12</v>
      </c>
      <c r="C143" s="21">
        <f>C144</f>
        <v>800000</v>
      </c>
      <c r="D143" s="22">
        <f>D144</f>
        <v>24741.69</v>
      </c>
      <c r="E143" s="14">
        <f t="shared" si="4"/>
        <v>3.0927112499999999E-2</v>
      </c>
    </row>
    <row r="144" spans="1:5" ht="25.5" x14ac:dyDescent="0.2">
      <c r="A144" s="15" t="s">
        <v>13</v>
      </c>
      <c r="B144" s="16" t="s">
        <v>14</v>
      </c>
      <c r="C144" s="17">
        <v>800000</v>
      </c>
      <c r="D144" s="18">
        <v>24741.69</v>
      </c>
      <c r="E144" s="14">
        <f t="shared" si="4"/>
        <v>3.0927112499999999E-2</v>
      </c>
    </row>
    <row r="145" spans="1:5" x14ac:dyDescent="0.2">
      <c r="A145" s="19" t="s">
        <v>122</v>
      </c>
      <c r="B145" s="20" t="s">
        <v>79</v>
      </c>
      <c r="C145" s="21">
        <f>C146+C147+C148</f>
        <v>625000</v>
      </c>
      <c r="D145" s="21">
        <f>D146+D147+D148</f>
        <v>30400</v>
      </c>
      <c r="E145" s="14">
        <f>D145/C145</f>
        <v>4.8640000000000003E-2</v>
      </c>
    </row>
    <row r="146" spans="1:5" x14ac:dyDescent="0.2">
      <c r="A146" s="15" t="s">
        <v>29</v>
      </c>
      <c r="B146" s="16" t="s">
        <v>30</v>
      </c>
      <c r="C146" s="17">
        <v>34000</v>
      </c>
      <c r="D146" s="18">
        <v>3400</v>
      </c>
      <c r="E146" s="14">
        <f t="shared" ref="E146:E148" si="5">D146/C146</f>
        <v>0.1</v>
      </c>
    </row>
    <row r="147" spans="1:5" x14ac:dyDescent="0.2">
      <c r="A147" s="15" t="s">
        <v>35</v>
      </c>
      <c r="B147" s="16" t="s">
        <v>36</v>
      </c>
      <c r="C147" s="17">
        <v>20000</v>
      </c>
      <c r="D147" s="18">
        <v>18000</v>
      </c>
      <c r="E147" s="14">
        <f t="shared" si="5"/>
        <v>0.9</v>
      </c>
    </row>
    <row r="148" spans="1:5" ht="25.5" x14ac:dyDescent="0.2">
      <c r="A148" s="15" t="s">
        <v>47</v>
      </c>
      <c r="B148" s="16" t="s">
        <v>48</v>
      </c>
      <c r="C148" s="17">
        <v>571000</v>
      </c>
      <c r="D148" s="18">
        <v>9000</v>
      </c>
      <c r="E148" s="14">
        <f t="shared" si="5"/>
        <v>1.5761821366024518E-2</v>
      </c>
    </row>
    <row r="149" spans="1:5" ht="25.5" x14ac:dyDescent="0.2">
      <c r="A149" s="19" t="s">
        <v>123</v>
      </c>
      <c r="B149" s="20" t="s">
        <v>96</v>
      </c>
      <c r="C149" s="21">
        <f>C150</f>
        <v>2800000</v>
      </c>
      <c r="D149" s="22">
        <f>D150</f>
        <v>606965.4</v>
      </c>
      <c r="E149" s="14">
        <f t="shared" si="4"/>
        <v>0.21677335714285714</v>
      </c>
    </row>
    <row r="150" spans="1:5" ht="25.5" x14ac:dyDescent="0.2">
      <c r="A150" s="15" t="s">
        <v>13</v>
      </c>
      <c r="B150" s="16" t="s">
        <v>14</v>
      </c>
      <c r="C150" s="17">
        <v>2800000</v>
      </c>
      <c r="D150" s="18">
        <v>606965.4</v>
      </c>
      <c r="E150" s="14">
        <f t="shared" si="4"/>
        <v>0.21677335714285714</v>
      </c>
    </row>
    <row r="151" spans="1:5" x14ac:dyDescent="0.2">
      <c r="A151" s="19" t="s">
        <v>51</v>
      </c>
      <c r="B151" s="20" t="s">
        <v>52</v>
      </c>
      <c r="C151" s="21">
        <v>744800</v>
      </c>
      <c r="D151" s="22">
        <v>0</v>
      </c>
      <c r="E151" s="14">
        <v>0</v>
      </c>
    </row>
    <row r="152" spans="1:5" ht="25.5" x14ac:dyDescent="0.2">
      <c r="A152" s="15" t="s">
        <v>13</v>
      </c>
      <c r="B152" s="16" t="s">
        <v>14</v>
      </c>
      <c r="C152" s="17">
        <v>744800</v>
      </c>
      <c r="D152" s="18">
        <v>0</v>
      </c>
      <c r="E152" s="14">
        <v>0</v>
      </c>
    </row>
    <row r="153" spans="1:5" ht="25.5" x14ac:dyDescent="0.2">
      <c r="A153" s="19" t="s">
        <v>16</v>
      </c>
      <c r="B153" s="20" t="s">
        <v>17</v>
      </c>
      <c r="C153" s="21">
        <v>1365248</v>
      </c>
      <c r="D153" s="22">
        <v>0</v>
      </c>
      <c r="E153" s="14">
        <v>0</v>
      </c>
    </row>
    <row r="154" spans="1:5" ht="25.5" x14ac:dyDescent="0.2">
      <c r="A154" s="15" t="s">
        <v>13</v>
      </c>
      <c r="B154" s="16" t="s">
        <v>14</v>
      </c>
      <c r="C154" s="17">
        <v>1365248</v>
      </c>
      <c r="D154" s="18">
        <v>0</v>
      </c>
      <c r="E154" s="14">
        <v>0</v>
      </c>
    </row>
    <row r="155" spans="1:5" ht="38.25" x14ac:dyDescent="0.2">
      <c r="A155" s="19" t="s">
        <v>124</v>
      </c>
      <c r="B155" s="20" t="s">
        <v>19</v>
      </c>
      <c r="C155" s="21">
        <f>C156+C157</f>
        <v>117899</v>
      </c>
      <c r="D155" s="21">
        <f>D156+D157</f>
        <v>0</v>
      </c>
      <c r="E155" s="14">
        <v>0</v>
      </c>
    </row>
    <row r="156" spans="1:5" ht="25.5" x14ac:dyDescent="0.2">
      <c r="A156" s="15" t="s">
        <v>13</v>
      </c>
      <c r="B156" s="16" t="s">
        <v>125</v>
      </c>
      <c r="C156" s="17">
        <v>100000</v>
      </c>
      <c r="D156" s="18">
        <v>0</v>
      </c>
      <c r="E156" s="14">
        <v>0</v>
      </c>
    </row>
    <row r="157" spans="1:5" ht="25.5" x14ac:dyDescent="0.2">
      <c r="A157" s="15" t="s">
        <v>13</v>
      </c>
      <c r="B157" s="16" t="s">
        <v>127</v>
      </c>
      <c r="C157" s="17">
        <v>17899</v>
      </c>
      <c r="D157" s="18">
        <v>0</v>
      </c>
      <c r="E157" s="14">
        <v>0</v>
      </c>
    </row>
    <row r="158" spans="1:5" x14ac:dyDescent="0.2">
      <c r="A158" s="19" t="s">
        <v>128</v>
      </c>
      <c r="B158" s="20" t="s">
        <v>54</v>
      </c>
      <c r="C158" s="21">
        <f>C159+C160+C161</f>
        <v>28015400</v>
      </c>
      <c r="D158" s="21">
        <f>D159+D160+D161</f>
        <v>3515398.95</v>
      </c>
      <c r="E158" s="14">
        <f t="shared" si="4"/>
        <v>0.12548094797861176</v>
      </c>
    </row>
    <row r="159" spans="1:5" ht="25.5" x14ac:dyDescent="0.2">
      <c r="A159" s="15" t="s">
        <v>13</v>
      </c>
      <c r="B159" s="16" t="s">
        <v>126</v>
      </c>
      <c r="C159" s="9">
        <v>24825400</v>
      </c>
      <c r="D159" s="9">
        <v>2570090.56</v>
      </c>
      <c r="E159" s="14">
        <f t="shared" si="4"/>
        <v>0.10352665254134878</v>
      </c>
    </row>
    <row r="160" spans="1:5" x14ac:dyDescent="0.2">
      <c r="A160" s="15" t="s">
        <v>41</v>
      </c>
      <c r="B160" s="16" t="s">
        <v>42</v>
      </c>
      <c r="C160" s="9">
        <v>2800000</v>
      </c>
      <c r="D160" s="9">
        <v>945308.39</v>
      </c>
      <c r="E160" s="14">
        <f t="shared" si="4"/>
        <v>0.33761013928571432</v>
      </c>
    </row>
    <row r="161" spans="1:5" ht="25.5" x14ac:dyDescent="0.2">
      <c r="A161" s="15" t="s">
        <v>13</v>
      </c>
      <c r="B161" s="16" t="s">
        <v>129</v>
      </c>
      <c r="C161" s="9">
        <v>390000</v>
      </c>
      <c r="D161" s="9">
        <v>0</v>
      </c>
      <c r="E161" s="14">
        <f t="shared" si="4"/>
        <v>0</v>
      </c>
    </row>
    <row r="162" spans="1:5" ht="63.75" x14ac:dyDescent="0.2">
      <c r="A162" s="19" t="s">
        <v>20</v>
      </c>
      <c r="B162" s="20" t="s">
        <v>21</v>
      </c>
      <c r="C162" s="21">
        <f>C163+C164</f>
        <v>9533362</v>
      </c>
      <c r="D162" s="21">
        <f>D163+D164</f>
        <v>3774432.67</v>
      </c>
      <c r="E162" s="14">
        <f t="shared" si="4"/>
        <v>0.39591832031554031</v>
      </c>
    </row>
    <row r="163" spans="1:5" ht="25.5" x14ac:dyDescent="0.2">
      <c r="A163" s="15" t="s">
        <v>13</v>
      </c>
      <c r="B163" s="16" t="s">
        <v>136</v>
      </c>
      <c r="C163" s="17">
        <v>8533362</v>
      </c>
      <c r="D163" s="18">
        <v>3774432.67</v>
      </c>
      <c r="E163" s="14">
        <f t="shared" si="4"/>
        <v>0.44231484261420057</v>
      </c>
    </row>
    <row r="164" spans="1:5" ht="25.5" x14ac:dyDescent="0.2">
      <c r="A164" s="15" t="s">
        <v>13</v>
      </c>
      <c r="B164" s="16" t="s">
        <v>126</v>
      </c>
      <c r="C164" s="17">
        <v>1000000</v>
      </c>
      <c r="D164" s="18">
        <v>0</v>
      </c>
      <c r="E164" s="14">
        <f t="shared" si="4"/>
        <v>0</v>
      </c>
    </row>
    <row r="165" spans="1:5" x14ac:dyDescent="0.2">
      <c r="A165" s="19" t="s">
        <v>130</v>
      </c>
      <c r="B165" s="20" t="s">
        <v>81</v>
      </c>
      <c r="C165" s="21">
        <f>C166</f>
        <v>300000</v>
      </c>
      <c r="D165" s="22">
        <f>D166</f>
        <v>180000</v>
      </c>
      <c r="E165" s="14">
        <f t="shared" si="4"/>
        <v>0.6</v>
      </c>
    </row>
    <row r="166" spans="1:5" x14ac:dyDescent="0.2">
      <c r="A166" s="15" t="s">
        <v>35</v>
      </c>
      <c r="B166" s="16" t="s">
        <v>36</v>
      </c>
      <c r="C166" s="9">
        <v>300000</v>
      </c>
      <c r="D166" s="9">
        <v>180000</v>
      </c>
      <c r="E166" s="14">
        <f t="shared" si="4"/>
        <v>0.6</v>
      </c>
    </row>
    <row r="167" spans="1:5" x14ac:dyDescent="0.2">
      <c r="A167" s="19" t="s">
        <v>55</v>
      </c>
      <c r="B167" s="20" t="s">
        <v>56</v>
      </c>
      <c r="C167" s="21">
        <v>1100000</v>
      </c>
      <c r="D167" s="22">
        <v>3402</v>
      </c>
      <c r="E167" s="14">
        <f t="shared" si="4"/>
        <v>3.0927272727272726E-3</v>
      </c>
    </row>
    <row r="168" spans="1:5" ht="25.5" x14ac:dyDescent="0.2">
      <c r="A168" s="15" t="s">
        <v>13</v>
      </c>
      <c r="B168" s="16" t="s">
        <v>14</v>
      </c>
      <c r="C168" s="17">
        <v>1100000</v>
      </c>
      <c r="D168" s="18">
        <v>3402</v>
      </c>
      <c r="E168" s="14">
        <f t="shared" si="4"/>
        <v>3.0927272727272726E-3</v>
      </c>
    </row>
    <row r="169" spans="1:5" ht="25.5" x14ac:dyDescent="0.2">
      <c r="A169" s="19" t="s">
        <v>131</v>
      </c>
      <c r="B169" s="20" t="s">
        <v>83</v>
      </c>
      <c r="C169" s="21">
        <f>C170</f>
        <v>60000</v>
      </c>
      <c r="D169" s="22">
        <f>D170</f>
        <v>23150</v>
      </c>
      <c r="E169" s="14">
        <f t="shared" si="4"/>
        <v>0.38583333333333331</v>
      </c>
    </row>
    <row r="170" spans="1:5" x14ac:dyDescent="0.2">
      <c r="A170" s="15" t="s">
        <v>35</v>
      </c>
      <c r="B170" s="16" t="s">
        <v>36</v>
      </c>
      <c r="C170" s="9">
        <v>60000</v>
      </c>
      <c r="D170" s="9">
        <v>23150</v>
      </c>
      <c r="E170" s="14">
        <f t="shared" si="4"/>
        <v>0.38583333333333331</v>
      </c>
    </row>
    <row r="171" spans="1:5" x14ac:dyDescent="0.2">
      <c r="A171" s="19" t="s">
        <v>132</v>
      </c>
      <c r="B171" s="20" t="s">
        <v>100</v>
      </c>
      <c r="C171" s="21">
        <f>C172</f>
        <v>2300000</v>
      </c>
      <c r="D171" s="22">
        <f>D172</f>
        <v>556358</v>
      </c>
      <c r="E171" s="14">
        <f t="shared" si="4"/>
        <v>0.24189478260869565</v>
      </c>
    </row>
    <row r="172" spans="1:5" ht="25.5" x14ac:dyDescent="0.2">
      <c r="A172" s="15" t="s">
        <v>13</v>
      </c>
      <c r="B172" s="16" t="s">
        <v>133</v>
      </c>
      <c r="C172" s="9">
        <v>2300000</v>
      </c>
      <c r="D172" s="9">
        <v>556358</v>
      </c>
      <c r="E172" s="14">
        <f t="shared" si="4"/>
        <v>0.24189478260869565</v>
      </c>
    </row>
    <row r="173" spans="1:5" ht="25.5" x14ac:dyDescent="0.2">
      <c r="A173" s="23" t="s">
        <v>135</v>
      </c>
      <c r="B173" s="24" t="s">
        <v>85</v>
      </c>
      <c r="C173" s="25">
        <v>100000</v>
      </c>
      <c r="D173" s="25">
        <v>0</v>
      </c>
      <c r="E173" s="14">
        <f t="shared" si="4"/>
        <v>0</v>
      </c>
    </row>
    <row r="174" spans="1:5" x14ac:dyDescent="0.2">
      <c r="A174" s="15" t="s">
        <v>35</v>
      </c>
      <c r="B174" s="16" t="s">
        <v>36</v>
      </c>
      <c r="C174" s="17">
        <v>100000</v>
      </c>
      <c r="D174" s="18">
        <v>0</v>
      </c>
      <c r="E174" s="14">
        <f t="shared" si="4"/>
        <v>0</v>
      </c>
    </row>
    <row r="175" spans="1:5" x14ac:dyDescent="0.2">
      <c r="A175" s="19" t="s">
        <v>134</v>
      </c>
      <c r="B175" s="20" t="s">
        <v>87</v>
      </c>
      <c r="C175" s="21">
        <f>C176</f>
        <v>0</v>
      </c>
      <c r="D175" s="22">
        <f>D176</f>
        <v>1000000</v>
      </c>
      <c r="E175" s="14"/>
    </row>
    <row r="176" spans="1:5" ht="25.5" x14ac:dyDescent="0.2">
      <c r="A176" s="15" t="s">
        <v>88</v>
      </c>
      <c r="B176" s="16" t="s">
        <v>89</v>
      </c>
      <c r="C176" s="17">
        <v>0</v>
      </c>
      <c r="D176" s="18">
        <v>1000000</v>
      </c>
      <c r="E176" s="9">
        <v>0</v>
      </c>
    </row>
    <row r="177" spans="1:5" x14ac:dyDescent="0.2">
      <c r="A177" s="19" t="s">
        <v>101</v>
      </c>
      <c r="B177" s="20" t="s">
        <v>102</v>
      </c>
      <c r="C177" s="21">
        <f>C4+C16+C21+C127+C129+C132+C134+C143+C145+C149+C151+C153+C155+C158+C162+C165+C167+C169+C171+C173</f>
        <v>138171779.65000001</v>
      </c>
      <c r="D177" s="22">
        <v>30377862.990000002</v>
      </c>
      <c r="E177" s="14">
        <f>D177/C177</f>
        <v>0.2198557698753647</v>
      </c>
    </row>
    <row r="180" spans="1:5" x14ac:dyDescent="0.2">
      <c r="C180" s="26"/>
      <c r="D180" s="31"/>
    </row>
  </sheetData>
  <mergeCells count="2">
    <mergeCell ref="A1:D1"/>
    <mergeCell ref="A2:D2"/>
  </mergeCells>
  <pageMargins left="0.32" right="0.33" top="0.39370078740157499" bottom="0.39370078740157499" header="0" footer="0"/>
  <pageSetup paperSize="9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45" zoomScaleNormal="100" workbookViewId="0">
      <selection activeCell="C94" sqref="C94"/>
    </sheetView>
  </sheetViews>
  <sheetFormatPr defaultRowHeight="12.75" x14ac:dyDescent="0.2"/>
  <cols>
    <col min="1" max="1" width="10.7109375" style="28" customWidth="1"/>
    <col min="2" max="2" width="50.7109375" style="28" customWidth="1"/>
    <col min="3" max="3" width="15.7109375" style="28" customWidth="1"/>
    <col min="4" max="4" width="15.7109375" style="37" customWidth="1"/>
    <col min="5" max="5" width="13.7109375" style="28" customWidth="1"/>
    <col min="6" max="6" width="13.28515625" style="42" customWidth="1"/>
    <col min="7" max="7" width="9.140625" style="28"/>
    <col min="8" max="8" width="11.85546875" style="28" customWidth="1"/>
    <col min="9" max="9" width="14.140625" style="28" customWidth="1"/>
    <col min="10" max="16384" width="9.140625" style="28"/>
  </cols>
  <sheetData>
    <row r="1" spans="1:6" ht="20.25" x14ac:dyDescent="0.3">
      <c r="A1" s="50" t="s">
        <v>103</v>
      </c>
      <c r="B1" s="50"/>
      <c r="C1" s="50"/>
      <c r="D1" s="50"/>
      <c r="E1" s="50"/>
    </row>
    <row r="2" spans="1:6" x14ac:dyDescent="0.2">
      <c r="A2" s="49" t="s">
        <v>0</v>
      </c>
      <c r="B2" s="49"/>
      <c r="C2" s="49"/>
      <c r="D2" s="49"/>
      <c r="E2" s="49"/>
    </row>
    <row r="3" spans="1:6" s="29" customFormat="1" ht="25.5" x14ac:dyDescent="0.2">
      <c r="A3" s="12" t="s">
        <v>1</v>
      </c>
      <c r="B3" s="12" t="s">
        <v>2</v>
      </c>
      <c r="C3" s="39" t="s">
        <v>141</v>
      </c>
      <c r="D3" s="39" t="s">
        <v>142</v>
      </c>
      <c r="E3" s="39" t="s">
        <v>105</v>
      </c>
      <c r="F3" s="12" t="s">
        <v>106</v>
      </c>
    </row>
    <row r="4" spans="1:6" ht="51" x14ac:dyDescent="0.2">
      <c r="A4" s="11" t="s">
        <v>107</v>
      </c>
      <c r="B4" s="12" t="s">
        <v>69</v>
      </c>
      <c r="C4" s="13">
        <f>C5+C6+C7+C8+C9+C10+C11+C12+C13+C14+C15</f>
        <v>24745000</v>
      </c>
      <c r="D4" s="32">
        <f>D5+D6+D7+D8+D9+D10+D11+D12+D13+D14+D15</f>
        <v>6943300</v>
      </c>
      <c r="E4" s="13">
        <f>E5+E6+E7+E8+E9+E10+E11+E12+E13+E14+E15</f>
        <v>6058245.79</v>
      </c>
      <c r="F4" s="44">
        <f>E4/D4</f>
        <v>0.87253118689960107</v>
      </c>
    </row>
    <row r="5" spans="1:6" x14ac:dyDescent="0.2">
      <c r="A5" s="15" t="s">
        <v>25</v>
      </c>
      <c r="B5" s="16" t="s">
        <v>26</v>
      </c>
      <c r="C5" s="17">
        <v>17602400</v>
      </c>
      <c r="D5" s="33">
        <v>4700000</v>
      </c>
      <c r="E5" s="18">
        <v>4463541.7300000004</v>
      </c>
      <c r="F5" s="43">
        <f t="shared" ref="F5:F68" si="0">E5/D5</f>
        <v>0.94968972978723409</v>
      </c>
    </row>
    <row r="6" spans="1:6" x14ac:dyDescent="0.2">
      <c r="A6" s="15" t="s">
        <v>27</v>
      </c>
      <c r="B6" s="16" t="s">
        <v>28</v>
      </c>
      <c r="C6" s="17">
        <v>3880000</v>
      </c>
      <c r="D6" s="33">
        <v>1165000</v>
      </c>
      <c r="E6" s="18">
        <v>1003340.84</v>
      </c>
      <c r="F6" s="43">
        <f t="shared" si="0"/>
        <v>0.86123677253218878</v>
      </c>
    </row>
    <row r="7" spans="1:6" x14ac:dyDescent="0.2">
      <c r="A7" s="15" t="s">
        <v>29</v>
      </c>
      <c r="B7" s="16" t="s">
        <v>30</v>
      </c>
      <c r="C7" s="17">
        <v>942600</v>
      </c>
      <c r="D7" s="33">
        <v>302600</v>
      </c>
      <c r="E7" s="18">
        <v>236109.05</v>
      </c>
      <c r="F7" s="43">
        <f t="shared" si="0"/>
        <v>0.78026784534038329</v>
      </c>
    </row>
    <row r="8" spans="1:6" x14ac:dyDescent="0.2">
      <c r="A8" s="15" t="s">
        <v>35</v>
      </c>
      <c r="B8" s="16" t="s">
        <v>36</v>
      </c>
      <c r="C8" s="17">
        <v>1500000</v>
      </c>
      <c r="D8" s="33">
        <v>375000</v>
      </c>
      <c r="E8" s="18">
        <v>68055.899999999994</v>
      </c>
      <c r="F8" s="43">
        <f t="shared" si="0"/>
        <v>0.18148239999999999</v>
      </c>
    </row>
    <row r="9" spans="1:6" x14ac:dyDescent="0.2">
      <c r="A9" s="15" t="s">
        <v>37</v>
      </c>
      <c r="B9" s="16" t="s">
        <v>38</v>
      </c>
      <c r="C9" s="17">
        <v>120000</v>
      </c>
      <c r="D9" s="33">
        <v>30000</v>
      </c>
      <c r="E9" s="18">
        <v>0</v>
      </c>
      <c r="F9" s="43">
        <f t="shared" si="0"/>
        <v>0</v>
      </c>
    </row>
    <row r="10" spans="1:6" x14ac:dyDescent="0.2">
      <c r="A10" s="15" t="s">
        <v>39</v>
      </c>
      <c r="B10" s="16" t="s">
        <v>40</v>
      </c>
      <c r="C10" s="17">
        <v>20000</v>
      </c>
      <c r="D10" s="33">
        <v>5100</v>
      </c>
      <c r="E10" s="18">
        <v>1733.22</v>
      </c>
      <c r="F10" s="43">
        <f t="shared" si="0"/>
        <v>0.33984705882352939</v>
      </c>
    </row>
    <row r="11" spans="1:6" x14ac:dyDescent="0.2">
      <c r="A11" s="15" t="s">
        <v>41</v>
      </c>
      <c r="B11" s="16" t="s">
        <v>42</v>
      </c>
      <c r="C11" s="17">
        <v>350000</v>
      </c>
      <c r="D11" s="33">
        <v>127600</v>
      </c>
      <c r="E11" s="18">
        <v>90915.85</v>
      </c>
      <c r="F11" s="43">
        <f t="shared" si="0"/>
        <v>0.71250666144200636</v>
      </c>
    </row>
    <row r="12" spans="1:6" x14ac:dyDescent="0.2">
      <c r="A12" s="15" t="s">
        <v>45</v>
      </c>
      <c r="B12" s="16" t="s">
        <v>46</v>
      </c>
      <c r="C12" s="17">
        <v>150000</v>
      </c>
      <c r="D12" s="33">
        <v>150000</v>
      </c>
      <c r="E12" s="18">
        <v>144648</v>
      </c>
      <c r="F12" s="43">
        <f t="shared" si="0"/>
        <v>0.96431999999999995</v>
      </c>
    </row>
    <row r="13" spans="1:6" ht="25.5" x14ac:dyDescent="0.2">
      <c r="A13" s="15" t="s">
        <v>47</v>
      </c>
      <c r="B13" s="16" t="s">
        <v>48</v>
      </c>
      <c r="C13" s="17">
        <v>30000</v>
      </c>
      <c r="D13" s="33">
        <v>10000</v>
      </c>
      <c r="E13" s="18">
        <v>7500</v>
      </c>
      <c r="F13" s="43">
        <f t="shared" si="0"/>
        <v>0.75</v>
      </c>
    </row>
    <row r="14" spans="1:6" x14ac:dyDescent="0.2">
      <c r="A14" s="15" t="s">
        <v>70</v>
      </c>
      <c r="B14" s="16" t="s">
        <v>71</v>
      </c>
      <c r="C14" s="17">
        <v>10000</v>
      </c>
      <c r="D14" s="33">
        <v>10000</v>
      </c>
      <c r="E14" s="18">
        <v>0</v>
      </c>
      <c r="F14" s="43">
        <f t="shared" si="0"/>
        <v>0</v>
      </c>
    </row>
    <row r="15" spans="1:6" x14ac:dyDescent="0.2">
      <c r="A15" s="15" t="s">
        <v>58</v>
      </c>
      <c r="B15" s="16" t="s">
        <v>59</v>
      </c>
      <c r="C15" s="17">
        <v>140000</v>
      </c>
      <c r="D15" s="33">
        <v>68000</v>
      </c>
      <c r="E15" s="18">
        <v>42401.2</v>
      </c>
      <c r="F15" s="43">
        <f t="shared" si="0"/>
        <v>0.62354705882352934</v>
      </c>
    </row>
    <row r="16" spans="1:6" x14ac:dyDescent="0.2">
      <c r="A16" s="11" t="s">
        <v>108</v>
      </c>
      <c r="B16" s="12" t="s">
        <v>64</v>
      </c>
      <c r="C16" s="13">
        <f>C17+C18+C19+C20</f>
        <v>3656500</v>
      </c>
      <c r="D16" s="32">
        <f>D17+D18+D19+D20</f>
        <v>1316500</v>
      </c>
      <c r="E16" s="13">
        <f>E17+E18+E19+E20</f>
        <v>577052.68000000005</v>
      </c>
      <c r="F16" s="44">
        <f t="shared" si="0"/>
        <v>0.43832334219521463</v>
      </c>
    </row>
    <row r="17" spans="1:6" x14ac:dyDescent="0.2">
      <c r="A17" s="15" t="s">
        <v>29</v>
      </c>
      <c r="B17" s="16" t="s">
        <v>30</v>
      </c>
      <c r="C17" s="17">
        <v>656500</v>
      </c>
      <c r="D17" s="33">
        <v>356500</v>
      </c>
      <c r="E17" s="18">
        <v>72169.8</v>
      </c>
      <c r="F17" s="43">
        <f t="shared" si="0"/>
        <v>0.20243983169705471</v>
      </c>
    </row>
    <row r="18" spans="1:6" x14ac:dyDescent="0.2">
      <c r="A18" s="15" t="s">
        <v>35</v>
      </c>
      <c r="B18" s="16" t="s">
        <v>36</v>
      </c>
      <c r="C18" s="17">
        <v>400000</v>
      </c>
      <c r="D18" s="33">
        <v>150000</v>
      </c>
      <c r="E18" s="18">
        <v>53266.75</v>
      </c>
      <c r="F18" s="43">
        <f t="shared" si="0"/>
        <v>0.35511166666666666</v>
      </c>
    </row>
    <row r="19" spans="1:6" ht="25.5" x14ac:dyDescent="0.2">
      <c r="A19" s="15" t="s">
        <v>47</v>
      </c>
      <c r="B19" s="16" t="s">
        <v>48</v>
      </c>
      <c r="C19" s="17">
        <v>400000</v>
      </c>
      <c r="D19" s="33">
        <v>270000</v>
      </c>
      <c r="E19" s="18">
        <v>0</v>
      </c>
      <c r="F19" s="43">
        <f t="shared" si="0"/>
        <v>0</v>
      </c>
    </row>
    <row r="20" spans="1:6" ht="25.5" x14ac:dyDescent="0.2">
      <c r="A20" s="15" t="s">
        <v>13</v>
      </c>
      <c r="B20" s="16" t="s">
        <v>14</v>
      </c>
      <c r="C20" s="17">
        <v>2200000</v>
      </c>
      <c r="D20" s="33">
        <v>540000</v>
      </c>
      <c r="E20" s="18">
        <v>451616.13</v>
      </c>
      <c r="F20" s="43">
        <f t="shared" si="0"/>
        <v>0.8363261666666667</v>
      </c>
    </row>
    <row r="21" spans="1:6" x14ac:dyDescent="0.2">
      <c r="A21" s="11" t="s">
        <v>109</v>
      </c>
      <c r="B21" s="12" t="s">
        <v>24</v>
      </c>
      <c r="C21" s="21">
        <f>C22+C23+C24+C25+C26+C27+C28+C29+C30+C31+C32+C33+C34</f>
        <v>55024295.649999999</v>
      </c>
      <c r="D21" s="34">
        <f>D22+D23+D24+D25+D26+D27+D28+D29+D30+D31+D32+D33+D34</f>
        <v>16292569.65</v>
      </c>
      <c r="E21" s="21">
        <v>12650289.370000001</v>
      </c>
      <c r="F21" s="44">
        <f t="shared" si="0"/>
        <v>0.77644531475119405</v>
      </c>
    </row>
    <row r="22" spans="1:6" x14ac:dyDescent="0.2">
      <c r="A22" s="15" t="s">
        <v>25</v>
      </c>
      <c r="B22" s="16" t="s">
        <v>26</v>
      </c>
      <c r="C22" s="17">
        <v>33837800</v>
      </c>
      <c r="D22" s="33">
        <v>8855360</v>
      </c>
      <c r="E22" s="17">
        <v>6919838.0999999996</v>
      </c>
      <c r="F22" s="43">
        <f t="shared" si="0"/>
        <v>0.78142933771184908</v>
      </c>
    </row>
    <row r="23" spans="1:6" x14ac:dyDescent="0.2">
      <c r="A23" s="15" t="s">
        <v>27</v>
      </c>
      <c r="B23" s="16" t="s">
        <v>28</v>
      </c>
      <c r="C23" s="17">
        <v>7537805.6500000004</v>
      </c>
      <c r="D23" s="33">
        <v>1943919.65</v>
      </c>
      <c r="E23" s="17">
        <v>1862059.8599999999</v>
      </c>
      <c r="F23" s="43">
        <f t="shared" si="0"/>
        <v>0.95788931399505117</v>
      </c>
    </row>
    <row r="24" spans="1:6" x14ac:dyDescent="0.2">
      <c r="A24" s="15" t="s">
        <v>29</v>
      </c>
      <c r="B24" s="16" t="s">
        <v>30</v>
      </c>
      <c r="C24" s="17">
        <v>1060000</v>
      </c>
      <c r="D24" s="33">
        <v>640000</v>
      </c>
      <c r="E24" s="17">
        <v>166636.9</v>
      </c>
      <c r="F24" s="43">
        <f t="shared" si="0"/>
        <v>0.26037015624999998</v>
      </c>
    </row>
    <row r="25" spans="1:6" x14ac:dyDescent="0.2">
      <c r="A25" s="15" t="s">
        <v>31</v>
      </c>
      <c r="B25" s="16" t="s">
        <v>32</v>
      </c>
      <c r="C25" s="17">
        <v>26000</v>
      </c>
      <c r="D25" s="33">
        <v>10000</v>
      </c>
      <c r="E25" s="17">
        <v>0</v>
      </c>
      <c r="F25" s="43">
        <f t="shared" si="0"/>
        <v>0</v>
      </c>
    </row>
    <row r="26" spans="1:6" x14ac:dyDescent="0.2">
      <c r="A26" s="15" t="s">
        <v>33</v>
      </c>
      <c r="B26" s="16" t="s">
        <v>34</v>
      </c>
      <c r="C26" s="17">
        <v>5070000</v>
      </c>
      <c r="D26" s="33">
        <v>1157000</v>
      </c>
      <c r="E26" s="17">
        <v>869323.32</v>
      </c>
      <c r="F26" s="43">
        <f t="shared" si="0"/>
        <v>0.75135982713915295</v>
      </c>
    </row>
    <row r="27" spans="1:6" x14ac:dyDescent="0.2">
      <c r="A27" s="15" t="s">
        <v>35</v>
      </c>
      <c r="B27" s="16" t="s">
        <v>36</v>
      </c>
      <c r="C27" s="17">
        <v>2610990</v>
      </c>
      <c r="D27" s="33">
        <v>1790990</v>
      </c>
      <c r="E27" s="17">
        <v>326626.34999999998</v>
      </c>
      <c r="F27" s="43">
        <f t="shared" si="0"/>
        <v>0.18237195629232994</v>
      </c>
    </row>
    <row r="28" spans="1:6" x14ac:dyDescent="0.2">
      <c r="A28" s="15" t="s">
        <v>37</v>
      </c>
      <c r="B28" s="16" t="s">
        <v>38</v>
      </c>
      <c r="C28" s="17">
        <v>28000</v>
      </c>
      <c r="D28" s="33">
        <v>14000</v>
      </c>
      <c r="E28" s="17">
        <v>544</v>
      </c>
      <c r="F28" s="43">
        <f t="shared" si="0"/>
        <v>3.8857142857142854E-2</v>
      </c>
    </row>
    <row r="29" spans="1:6" x14ac:dyDescent="0.2">
      <c r="A29" s="15" t="s">
        <v>39</v>
      </c>
      <c r="B29" s="16" t="s">
        <v>40</v>
      </c>
      <c r="C29" s="17">
        <v>403500</v>
      </c>
      <c r="D29" s="33">
        <v>124400</v>
      </c>
      <c r="E29" s="17">
        <v>63373.1</v>
      </c>
      <c r="F29" s="43">
        <f t="shared" si="0"/>
        <v>0.50943006430868165</v>
      </c>
    </row>
    <row r="30" spans="1:6" x14ac:dyDescent="0.2">
      <c r="A30" s="15" t="s">
        <v>41</v>
      </c>
      <c r="B30" s="16" t="s">
        <v>42</v>
      </c>
      <c r="C30" s="17">
        <v>960000</v>
      </c>
      <c r="D30" s="33">
        <v>268400</v>
      </c>
      <c r="E30" s="17">
        <v>161410.44999999998</v>
      </c>
      <c r="F30" s="43">
        <f t="shared" si="0"/>
        <v>0.60138021609537995</v>
      </c>
    </row>
    <row r="31" spans="1:6" x14ac:dyDescent="0.2">
      <c r="A31" s="15" t="s">
        <v>43</v>
      </c>
      <c r="B31" s="16" t="s">
        <v>44</v>
      </c>
      <c r="C31" s="17">
        <v>3260000</v>
      </c>
      <c r="D31" s="33">
        <v>1399000</v>
      </c>
      <c r="E31" s="17">
        <v>545398.44000000006</v>
      </c>
      <c r="F31" s="43">
        <f t="shared" si="0"/>
        <v>0.38984877769835602</v>
      </c>
    </row>
    <row r="32" spans="1:6" x14ac:dyDescent="0.2">
      <c r="A32" s="15" t="s">
        <v>45</v>
      </c>
      <c r="B32" s="16" t="s">
        <v>46</v>
      </c>
      <c r="C32" s="17">
        <v>184200</v>
      </c>
      <c r="D32" s="33">
        <v>61400</v>
      </c>
      <c r="E32" s="17">
        <v>23570.790000000005</v>
      </c>
      <c r="F32" s="43">
        <f t="shared" si="0"/>
        <v>0.38388908794788279</v>
      </c>
    </row>
    <row r="33" spans="1:6" ht="25.5" x14ac:dyDescent="0.2">
      <c r="A33" s="15" t="s">
        <v>47</v>
      </c>
      <c r="B33" s="16" t="s">
        <v>48</v>
      </c>
      <c r="C33" s="17">
        <v>42200</v>
      </c>
      <c r="D33" s="33">
        <v>27500</v>
      </c>
      <c r="E33" s="17">
        <v>0</v>
      </c>
      <c r="F33" s="43">
        <f t="shared" si="0"/>
        <v>0</v>
      </c>
    </row>
    <row r="34" spans="1:6" x14ac:dyDescent="0.2">
      <c r="A34" s="15" t="s">
        <v>58</v>
      </c>
      <c r="B34" s="16" t="s">
        <v>59</v>
      </c>
      <c r="C34" s="17">
        <v>3800</v>
      </c>
      <c r="D34" s="33">
        <v>600</v>
      </c>
      <c r="E34" s="18">
        <v>0</v>
      </c>
      <c r="F34" s="43">
        <f t="shared" si="0"/>
        <v>0</v>
      </c>
    </row>
    <row r="35" spans="1:6" ht="25.5" x14ac:dyDescent="0.2">
      <c r="A35" s="19" t="s">
        <v>117</v>
      </c>
      <c r="B35" s="20" t="s">
        <v>73</v>
      </c>
      <c r="C35" s="21">
        <f>C36</f>
        <v>600000</v>
      </c>
      <c r="D35" s="34">
        <f>D36</f>
        <v>150000</v>
      </c>
      <c r="E35" s="22">
        <f>E36</f>
        <v>0</v>
      </c>
      <c r="F35" s="43">
        <f t="shared" si="0"/>
        <v>0</v>
      </c>
    </row>
    <row r="36" spans="1:6" ht="25.5" x14ac:dyDescent="0.2">
      <c r="A36" s="15" t="s">
        <v>13</v>
      </c>
      <c r="B36" s="16" t="s">
        <v>14</v>
      </c>
      <c r="C36" s="17">
        <v>600000</v>
      </c>
      <c r="D36" s="33">
        <v>150000</v>
      </c>
      <c r="E36" s="18">
        <v>0</v>
      </c>
      <c r="F36" s="43">
        <f t="shared" si="0"/>
        <v>0</v>
      </c>
    </row>
    <row r="37" spans="1:6" x14ac:dyDescent="0.2">
      <c r="A37" s="19" t="s">
        <v>118</v>
      </c>
      <c r="B37" s="20" t="s">
        <v>75</v>
      </c>
      <c r="C37" s="21">
        <f>C38+C39</f>
        <v>312000</v>
      </c>
      <c r="D37" s="34">
        <f>D38+D39</f>
        <v>0</v>
      </c>
      <c r="E37" s="22">
        <f>E38+E39</f>
        <v>0</v>
      </c>
      <c r="F37" s="43"/>
    </row>
    <row r="38" spans="1:6" x14ac:dyDescent="0.2">
      <c r="A38" s="15" t="s">
        <v>29</v>
      </c>
      <c r="B38" s="16" t="s">
        <v>30</v>
      </c>
      <c r="C38" s="17">
        <v>212000</v>
      </c>
      <c r="D38" s="33">
        <v>0</v>
      </c>
      <c r="E38" s="18">
        <v>0</v>
      </c>
      <c r="F38" s="43"/>
    </row>
    <row r="39" spans="1:6" ht="25.5" x14ac:dyDescent="0.2">
      <c r="A39" s="15" t="s">
        <v>47</v>
      </c>
      <c r="B39" s="16" t="s">
        <v>48</v>
      </c>
      <c r="C39" s="17">
        <v>100000</v>
      </c>
      <c r="D39" s="33">
        <v>0</v>
      </c>
      <c r="E39" s="18">
        <v>0</v>
      </c>
      <c r="F39" s="43"/>
    </row>
    <row r="40" spans="1:6" ht="25.5" x14ac:dyDescent="0.2">
      <c r="A40" s="19" t="s">
        <v>119</v>
      </c>
      <c r="B40" s="20" t="s">
        <v>77</v>
      </c>
      <c r="C40" s="21">
        <f>C41</f>
        <v>2908000</v>
      </c>
      <c r="D40" s="34">
        <f>D41</f>
        <v>721000</v>
      </c>
      <c r="E40" s="22">
        <f>E41</f>
        <v>693150</v>
      </c>
      <c r="F40" s="43">
        <f t="shared" si="0"/>
        <v>0.96137309292649098</v>
      </c>
    </row>
    <row r="41" spans="1:6" x14ac:dyDescent="0.2">
      <c r="A41" s="15" t="s">
        <v>70</v>
      </c>
      <c r="B41" s="16" t="s">
        <v>71</v>
      </c>
      <c r="C41" s="17">
        <v>2908000</v>
      </c>
      <c r="D41" s="33">
        <v>721000</v>
      </c>
      <c r="E41" s="18">
        <v>693150</v>
      </c>
      <c r="F41" s="43">
        <f t="shared" si="0"/>
        <v>0.96137309292649098</v>
      </c>
    </row>
    <row r="42" spans="1:6" ht="25.5" x14ac:dyDescent="0.2">
      <c r="A42" s="19" t="s">
        <v>120</v>
      </c>
      <c r="B42" s="20" t="s">
        <v>92</v>
      </c>
      <c r="C42" s="21">
        <f>C43+C44+C45+C46+C47+C48+C49+C50</f>
        <v>3064275</v>
      </c>
      <c r="D42" s="34">
        <f>D43+D44+D45+D46+D47+D48+D49+D50</f>
        <v>1147675</v>
      </c>
      <c r="E42" s="22">
        <f>E43+E44+E45+E46+E47+E48+E49+E50</f>
        <v>684276.44000000006</v>
      </c>
      <c r="F42" s="43">
        <f t="shared" si="0"/>
        <v>0.59622840961073476</v>
      </c>
    </row>
    <row r="43" spans="1:6" x14ac:dyDescent="0.2">
      <c r="A43" s="15" t="s">
        <v>25</v>
      </c>
      <c r="B43" s="16" t="s">
        <v>26</v>
      </c>
      <c r="C43" s="17">
        <v>1618000</v>
      </c>
      <c r="D43" s="33">
        <v>436000</v>
      </c>
      <c r="E43" s="18">
        <v>435526.57</v>
      </c>
      <c r="F43" s="43">
        <f t="shared" si="0"/>
        <v>0.99891415137614681</v>
      </c>
    </row>
    <row r="44" spans="1:6" x14ac:dyDescent="0.2">
      <c r="A44" s="15" t="s">
        <v>27</v>
      </c>
      <c r="B44" s="16" t="s">
        <v>28</v>
      </c>
      <c r="C44" s="17">
        <v>349200</v>
      </c>
      <c r="D44" s="33">
        <v>95200</v>
      </c>
      <c r="E44" s="18">
        <v>93752.2</v>
      </c>
      <c r="F44" s="43">
        <f t="shared" si="0"/>
        <v>0.98479201680672268</v>
      </c>
    </row>
    <row r="45" spans="1:6" x14ac:dyDescent="0.2">
      <c r="A45" s="15" t="s">
        <v>29</v>
      </c>
      <c r="B45" s="16" t="s">
        <v>30</v>
      </c>
      <c r="C45" s="17">
        <v>80640</v>
      </c>
      <c r="D45" s="33">
        <v>80640</v>
      </c>
      <c r="E45" s="18">
        <v>20000</v>
      </c>
      <c r="F45" s="43">
        <f t="shared" si="0"/>
        <v>0.24801587301587302</v>
      </c>
    </row>
    <row r="46" spans="1:6" x14ac:dyDescent="0.2">
      <c r="A46" s="15" t="s">
        <v>35</v>
      </c>
      <c r="B46" s="16" t="s">
        <v>36</v>
      </c>
      <c r="C46" s="17">
        <v>59935</v>
      </c>
      <c r="D46" s="33">
        <v>59935</v>
      </c>
      <c r="E46" s="18">
        <v>0</v>
      </c>
      <c r="F46" s="43">
        <f t="shared" si="0"/>
        <v>0</v>
      </c>
    </row>
    <row r="47" spans="1:6" x14ac:dyDescent="0.2">
      <c r="A47" s="15" t="s">
        <v>39</v>
      </c>
      <c r="B47" s="16" t="s">
        <v>40</v>
      </c>
      <c r="C47" s="17">
        <v>3500</v>
      </c>
      <c r="D47" s="33">
        <v>900</v>
      </c>
      <c r="E47" s="18">
        <v>0</v>
      </c>
      <c r="F47" s="43">
        <f t="shared" si="0"/>
        <v>0</v>
      </c>
    </row>
    <row r="48" spans="1:6" x14ac:dyDescent="0.2">
      <c r="A48" s="15" t="s">
        <v>41</v>
      </c>
      <c r="B48" s="16" t="s">
        <v>42</v>
      </c>
      <c r="C48" s="17">
        <v>40000</v>
      </c>
      <c r="D48" s="33">
        <v>10000</v>
      </c>
      <c r="E48" s="18">
        <v>0</v>
      </c>
      <c r="F48" s="43">
        <f t="shared" si="0"/>
        <v>0</v>
      </c>
    </row>
    <row r="49" spans="1:6" x14ac:dyDescent="0.2">
      <c r="A49" s="15" t="s">
        <v>45</v>
      </c>
      <c r="B49" s="16" t="s">
        <v>46</v>
      </c>
      <c r="C49" s="17">
        <v>198000</v>
      </c>
      <c r="D49" s="33">
        <v>100000</v>
      </c>
      <c r="E49" s="18">
        <v>99997.67</v>
      </c>
      <c r="F49" s="43">
        <f t="shared" si="0"/>
        <v>0.99997669999999994</v>
      </c>
    </row>
    <row r="50" spans="1:6" ht="25.5" x14ac:dyDescent="0.2">
      <c r="A50" s="15" t="s">
        <v>47</v>
      </c>
      <c r="B50" s="16" t="s">
        <v>48</v>
      </c>
      <c r="C50" s="17">
        <v>715000</v>
      </c>
      <c r="D50" s="33">
        <v>365000</v>
      </c>
      <c r="E50" s="18">
        <v>35000</v>
      </c>
      <c r="F50" s="43">
        <f t="shared" si="0"/>
        <v>9.5890410958904104E-2</v>
      </c>
    </row>
    <row r="51" spans="1:6" ht="25.5" x14ac:dyDescent="0.2">
      <c r="A51" s="19" t="s">
        <v>121</v>
      </c>
      <c r="B51" s="20" t="s">
        <v>12</v>
      </c>
      <c r="C51" s="21">
        <f>C52</f>
        <v>800000</v>
      </c>
      <c r="D51" s="34">
        <f>D52</f>
        <v>210000</v>
      </c>
      <c r="E51" s="22">
        <f>E52</f>
        <v>24741.69</v>
      </c>
      <c r="F51" s="43">
        <f t="shared" si="0"/>
        <v>0.11781757142857142</v>
      </c>
    </row>
    <row r="52" spans="1:6" ht="25.5" x14ac:dyDescent="0.2">
      <c r="A52" s="15" t="s">
        <v>13</v>
      </c>
      <c r="B52" s="16" t="s">
        <v>14</v>
      </c>
      <c r="C52" s="17">
        <v>800000</v>
      </c>
      <c r="D52" s="33">
        <v>210000</v>
      </c>
      <c r="E52" s="18">
        <v>24741.69</v>
      </c>
      <c r="F52" s="43">
        <f t="shared" si="0"/>
        <v>0.11781757142857142</v>
      </c>
    </row>
    <row r="53" spans="1:6" x14ac:dyDescent="0.2">
      <c r="A53" s="19" t="s">
        <v>122</v>
      </c>
      <c r="B53" s="20" t="s">
        <v>79</v>
      </c>
      <c r="C53" s="21">
        <f>C54+C55+C56</f>
        <v>625000</v>
      </c>
      <c r="D53" s="34">
        <f>D54+D55+D56</f>
        <v>94000</v>
      </c>
      <c r="E53" s="21">
        <f>E54+E55+E56</f>
        <v>30400</v>
      </c>
      <c r="F53" s="43">
        <f t="shared" si="0"/>
        <v>0.32340425531914896</v>
      </c>
    </row>
    <row r="54" spans="1:6" x14ac:dyDescent="0.2">
      <c r="A54" s="15" t="s">
        <v>29</v>
      </c>
      <c r="B54" s="16" t="s">
        <v>30</v>
      </c>
      <c r="C54" s="17">
        <v>34000</v>
      </c>
      <c r="D54" s="33">
        <v>34000</v>
      </c>
      <c r="E54" s="18">
        <v>3400</v>
      </c>
      <c r="F54" s="43">
        <f t="shared" si="0"/>
        <v>0.1</v>
      </c>
    </row>
    <row r="55" spans="1:6" x14ac:dyDescent="0.2">
      <c r="A55" s="15" t="s">
        <v>35</v>
      </c>
      <c r="B55" s="16" t="s">
        <v>36</v>
      </c>
      <c r="C55" s="17">
        <v>20000</v>
      </c>
      <c r="D55" s="33">
        <v>20000</v>
      </c>
      <c r="E55" s="18">
        <v>18000</v>
      </c>
      <c r="F55" s="43">
        <f t="shared" si="0"/>
        <v>0.9</v>
      </c>
    </row>
    <row r="56" spans="1:6" ht="25.5" x14ac:dyDescent="0.2">
      <c r="A56" s="15" t="s">
        <v>47</v>
      </c>
      <c r="B56" s="16" t="s">
        <v>48</v>
      </c>
      <c r="C56" s="17">
        <v>571000</v>
      </c>
      <c r="D56" s="33">
        <v>40000</v>
      </c>
      <c r="E56" s="18">
        <v>9000</v>
      </c>
      <c r="F56" s="43">
        <f t="shared" si="0"/>
        <v>0.22500000000000001</v>
      </c>
    </row>
    <row r="57" spans="1:6" ht="25.5" x14ac:dyDescent="0.2">
      <c r="A57" s="19" t="s">
        <v>123</v>
      </c>
      <c r="B57" s="20" t="s">
        <v>96</v>
      </c>
      <c r="C57" s="21">
        <f>C58</f>
        <v>2800000</v>
      </c>
      <c r="D57" s="34">
        <f>D58</f>
        <v>699000</v>
      </c>
      <c r="E57" s="22">
        <f>E58</f>
        <v>606965.4</v>
      </c>
      <c r="F57" s="43">
        <f t="shared" si="0"/>
        <v>0.86833390557939916</v>
      </c>
    </row>
    <row r="58" spans="1:6" ht="25.5" x14ac:dyDescent="0.2">
      <c r="A58" s="15" t="s">
        <v>13</v>
      </c>
      <c r="B58" s="16" t="s">
        <v>14</v>
      </c>
      <c r="C58" s="17">
        <v>2800000</v>
      </c>
      <c r="D58" s="33">
        <v>699000</v>
      </c>
      <c r="E58" s="18">
        <v>606965.4</v>
      </c>
      <c r="F58" s="43">
        <f t="shared" si="0"/>
        <v>0.86833390557939916</v>
      </c>
    </row>
    <row r="59" spans="1:6" x14ac:dyDescent="0.2">
      <c r="A59" s="40" t="s">
        <v>145</v>
      </c>
      <c r="B59" s="20" t="s">
        <v>52</v>
      </c>
      <c r="C59" s="21">
        <v>744800</v>
      </c>
      <c r="D59" s="34">
        <v>744800</v>
      </c>
      <c r="E59" s="22">
        <v>0</v>
      </c>
      <c r="F59" s="43">
        <f t="shared" si="0"/>
        <v>0</v>
      </c>
    </row>
    <row r="60" spans="1:6" ht="25.5" x14ac:dyDescent="0.2">
      <c r="A60" s="15" t="s">
        <v>13</v>
      </c>
      <c r="B60" s="16" t="s">
        <v>14</v>
      </c>
      <c r="C60" s="17">
        <v>744800</v>
      </c>
      <c r="D60" s="33">
        <v>744800</v>
      </c>
      <c r="E60" s="18">
        <v>0</v>
      </c>
      <c r="F60" s="43">
        <f t="shared" si="0"/>
        <v>0</v>
      </c>
    </row>
    <row r="61" spans="1:6" ht="25.5" x14ac:dyDescent="0.2">
      <c r="A61" s="40" t="s">
        <v>146</v>
      </c>
      <c r="B61" s="20" t="s">
        <v>17</v>
      </c>
      <c r="C61" s="21">
        <v>1365248</v>
      </c>
      <c r="D61" s="34">
        <v>1365248</v>
      </c>
      <c r="E61" s="22">
        <v>0</v>
      </c>
      <c r="F61" s="43">
        <f t="shared" si="0"/>
        <v>0</v>
      </c>
    </row>
    <row r="62" spans="1:6" ht="25.5" x14ac:dyDescent="0.2">
      <c r="A62" s="15" t="s">
        <v>13</v>
      </c>
      <c r="B62" s="16" t="s">
        <v>14</v>
      </c>
      <c r="C62" s="17">
        <v>1365248</v>
      </c>
      <c r="D62" s="33">
        <v>1365248</v>
      </c>
      <c r="E62" s="18">
        <v>0</v>
      </c>
      <c r="F62" s="43">
        <f t="shared" si="0"/>
        <v>0</v>
      </c>
    </row>
    <row r="63" spans="1:6" ht="38.25" x14ac:dyDescent="0.2">
      <c r="A63" s="19" t="s">
        <v>124</v>
      </c>
      <c r="B63" s="20" t="s">
        <v>19</v>
      </c>
      <c r="C63" s="21">
        <f>C64+C65</f>
        <v>117899</v>
      </c>
      <c r="D63" s="34">
        <f>D64+D65</f>
        <v>117899</v>
      </c>
      <c r="E63" s="21">
        <f>E64+E65</f>
        <v>0</v>
      </c>
      <c r="F63" s="43">
        <f t="shared" si="0"/>
        <v>0</v>
      </c>
    </row>
    <row r="64" spans="1:6" ht="25.5" x14ac:dyDescent="0.2">
      <c r="A64" s="15" t="s">
        <v>13</v>
      </c>
      <c r="B64" s="16" t="s">
        <v>125</v>
      </c>
      <c r="C64" s="17">
        <v>100000</v>
      </c>
      <c r="D64" s="33">
        <v>100000</v>
      </c>
      <c r="E64" s="18">
        <v>0</v>
      </c>
      <c r="F64" s="43">
        <f t="shared" si="0"/>
        <v>0</v>
      </c>
    </row>
    <row r="65" spans="1:6" ht="25.5" x14ac:dyDescent="0.2">
      <c r="A65" s="15" t="s">
        <v>13</v>
      </c>
      <c r="B65" s="16" t="s">
        <v>127</v>
      </c>
      <c r="C65" s="17">
        <v>17899</v>
      </c>
      <c r="D65" s="33">
        <v>17899</v>
      </c>
      <c r="E65" s="18">
        <v>0</v>
      </c>
      <c r="F65" s="43">
        <f t="shared" si="0"/>
        <v>0</v>
      </c>
    </row>
    <row r="66" spans="1:6" x14ac:dyDescent="0.2">
      <c r="A66" s="19" t="s">
        <v>128</v>
      </c>
      <c r="B66" s="20" t="s">
        <v>54</v>
      </c>
      <c r="C66" s="21">
        <f>C67+C68+C69</f>
        <v>28015400</v>
      </c>
      <c r="D66" s="34">
        <f>D67+D68+D69</f>
        <v>9754300</v>
      </c>
      <c r="E66" s="21">
        <f>E67+E68+E69</f>
        <v>3515398.95</v>
      </c>
      <c r="F66" s="43">
        <f t="shared" si="0"/>
        <v>0.36039479511600014</v>
      </c>
    </row>
    <row r="67" spans="1:6" ht="25.5" x14ac:dyDescent="0.2">
      <c r="A67" s="15" t="s">
        <v>13</v>
      </c>
      <c r="B67" s="16" t="s">
        <v>126</v>
      </c>
      <c r="C67" s="30">
        <v>24825400</v>
      </c>
      <c r="D67" s="33">
        <v>8704800</v>
      </c>
      <c r="E67" s="30">
        <v>2570090.56</v>
      </c>
      <c r="F67" s="43">
        <f t="shared" si="0"/>
        <v>0.29524981159819869</v>
      </c>
    </row>
    <row r="68" spans="1:6" x14ac:dyDescent="0.2">
      <c r="A68" s="15" t="s">
        <v>41</v>
      </c>
      <c r="B68" s="16" t="s">
        <v>42</v>
      </c>
      <c r="C68" s="30">
        <v>2800000</v>
      </c>
      <c r="D68" s="33">
        <v>952000</v>
      </c>
      <c r="E68" s="30">
        <v>945308.39</v>
      </c>
      <c r="F68" s="43">
        <f t="shared" si="0"/>
        <v>0.99297099789915966</v>
      </c>
    </row>
    <row r="69" spans="1:6" ht="25.5" x14ac:dyDescent="0.2">
      <c r="A69" s="15" t="s">
        <v>13</v>
      </c>
      <c r="B69" s="16" t="s">
        <v>129</v>
      </c>
      <c r="C69" s="30">
        <v>390000</v>
      </c>
      <c r="D69" s="35">
        <v>97500</v>
      </c>
      <c r="E69" s="30">
        <v>0</v>
      </c>
      <c r="F69" s="43">
        <f t="shared" ref="F69:F87" si="1">E69/D69</f>
        <v>0</v>
      </c>
    </row>
    <row r="70" spans="1:6" ht="63.75" x14ac:dyDescent="0.2">
      <c r="A70" s="40" t="s">
        <v>143</v>
      </c>
      <c r="B70" s="20" t="s">
        <v>21</v>
      </c>
      <c r="C70" s="21">
        <f>C71+C72</f>
        <v>9533362</v>
      </c>
      <c r="D70" s="34">
        <f>D71+D72</f>
        <v>7570200</v>
      </c>
      <c r="E70" s="21">
        <f>E71+E72</f>
        <v>3774432.67</v>
      </c>
      <c r="F70" s="43">
        <f t="shared" si="1"/>
        <v>0.49859087870862062</v>
      </c>
    </row>
    <row r="71" spans="1:6" ht="25.5" x14ac:dyDescent="0.2">
      <c r="A71" s="15" t="s">
        <v>13</v>
      </c>
      <c r="B71" s="16" t="s">
        <v>136</v>
      </c>
      <c r="C71" s="17">
        <v>8533362</v>
      </c>
      <c r="D71" s="33">
        <v>7070200</v>
      </c>
      <c r="E71" s="18">
        <v>3774432.67</v>
      </c>
      <c r="F71" s="43">
        <f t="shared" si="1"/>
        <v>0.53385090520777345</v>
      </c>
    </row>
    <row r="72" spans="1:6" ht="25.5" x14ac:dyDescent="0.2">
      <c r="A72" s="15" t="s">
        <v>13</v>
      </c>
      <c r="B72" s="16" t="s">
        <v>126</v>
      </c>
      <c r="C72" s="17">
        <v>1000000</v>
      </c>
      <c r="D72" s="33">
        <v>500000</v>
      </c>
      <c r="E72" s="18">
        <v>0</v>
      </c>
      <c r="F72" s="43">
        <f t="shared" si="1"/>
        <v>0</v>
      </c>
    </row>
    <row r="73" spans="1:6" x14ac:dyDescent="0.2">
      <c r="A73" s="19" t="s">
        <v>130</v>
      </c>
      <c r="B73" s="20" t="s">
        <v>81</v>
      </c>
      <c r="C73" s="21">
        <f>C74</f>
        <v>300000</v>
      </c>
      <c r="D73" s="34">
        <f>D74</f>
        <v>200000</v>
      </c>
      <c r="E73" s="22">
        <f>E74</f>
        <v>180000</v>
      </c>
      <c r="F73" s="43">
        <f t="shared" si="1"/>
        <v>0.9</v>
      </c>
    </row>
    <row r="74" spans="1:6" x14ac:dyDescent="0.2">
      <c r="A74" s="15" t="s">
        <v>35</v>
      </c>
      <c r="B74" s="16" t="s">
        <v>36</v>
      </c>
      <c r="C74" s="30">
        <v>300000</v>
      </c>
      <c r="D74" s="35">
        <v>200000</v>
      </c>
      <c r="E74" s="30">
        <v>180000</v>
      </c>
      <c r="F74" s="43">
        <f t="shared" si="1"/>
        <v>0.9</v>
      </c>
    </row>
    <row r="75" spans="1:6" x14ac:dyDescent="0.2">
      <c r="A75" s="40" t="s">
        <v>144</v>
      </c>
      <c r="B75" s="20" t="s">
        <v>56</v>
      </c>
      <c r="C75" s="21">
        <f>C76</f>
        <v>1100000</v>
      </c>
      <c r="D75" s="34">
        <f>D76</f>
        <v>300000</v>
      </c>
      <c r="E75" s="22">
        <v>3402</v>
      </c>
      <c r="F75" s="43">
        <f t="shared" si="1"/>
        <v>1.1339999999999999E-2</v>
      </c>
    </row>
    <row r="76" spans="1:6" ht="25.5" x14ac:dyDescent="0.2">
      <c r="A76" s="15" t="s">
        <v>13</v>
      </c>
      <c r="B76" s="16" t="s">
        <v>14</v>
      </c>
      <c r="C76" s="17">
        <v>1100000</v>
      </c>
      <c r="D76" s="33">
        <v>300000</v>
      </c>
      <c r="E76" s="18">
        <v>3402</v>
      </c>
      <c r="F76" s="43">
        <f t="shared" si="1"/>
        <v>1.1339999999999999E-2</v>
      </c>
    </row>
    <row r="77" spans="1:6" ht="25.5" x14ac:dyDescent="0.2">
      <c r="A77" s="19" t="s">
        <v>131</v>
      </c>
      <c r="B77" s="20" t="s">
        <v>83</v>
      </c>
      <c r="C77" s="21">
        <f>C78</f>
        <v>60000</v>
      </c>
      <c r="D77" s="34">
        <f>D78</f>
        <v>60000</v>
      </c>
      <c r="E77" s="22">
        <f>E78</f>
        <v>23150</v>
      </c>
      <c r="F77" s="43">
        <f t="shared" si="1"/>
        <v>0.38583333333333331</v>
      </c>
    </row>
    <row r="78" spans="1:6" x14ac:dyDescent="0.2">
      <c r="A78" s="15" t="s">
        <v>35</v>
      </c>
      <c r="B78" s="16" t="s">
        <v>36</v>
      </c>
      <c r="C78" s="30">
        <v>60000</v>
      </c>
      <c r="D78" s="35">
        <v>60000</v>
      </c>
      <c r="E78" s="30">
        <v>23150</v>
      </c>
      <c r="F78" s="43">
        <f t="shared" si="1"/>
        <v>0.38583333333333331</v>
      </c>
    </row>
    <row r="79" spans="1:6" x14ac:dyDescent="0.2">
      <c r="A79" s="19" t="s">
        <v>132</v>
      </c>
      <c r="B79" s="20" t="s">
        <v>100</v>
      </c>
      <c r="C79" s="21">
        <f>C80</f>
        <v>2300000</v>
      </c>
      <c r="D79" s="34">
        <f>D80</f>
        <v>575000</v>
      </c>
      <c r="E79" s="22">
        <f>E80</f>
        <v>556358</v>
      </c>
      <c r="F79" s="43">
        <f t="shared" si="1"/>
        <v>0.96757913043478261</v>
      </c>
    </row>
    <row r="80" spans="1:6" ht="25.5" x14ac:dyDescent="0.2">
      <c r="A80" s="15" t="s">
        <v>13</v>
      </c>
      <c r="B80" s="16" t="s">
        <v>133</v>
      </c>
      <c r="C80" s="30">
        <v>2300000</v>
      </c>
      <c r="D80" s="35">
        <v>575000</v>
      </c>
      <c r="E80" s="30">
        <v>556358</v>
      </c>
      <c r="F80" s="43">
        <f t="shared" si="1"/>
        <v>0.96757913043478261</v>
      </c>
    </row>
    <row r="81" spans="1:6" ht="25.5" x14ac:dyDescent="0.2">
      <c r="A81" s="41" t="s">
        <v>135</v>
      </c>
      <c r="B81" s="24" t="s">
        <v>85</v>
      </c>
      <c r="C81" s="25">
        <v>100000</v>
      </c>
      <c r="D81" s="36">
        <v>100000</v>
      </c>
      <c r="E81" s="25">
        <v>0</v>
      </c>
      <c r="F81" s="43">
        <f t="shared" si="1"/>
        <v>0</v>
      </c>
    </row>
    <row r="82" spans="1:6" x14ac:dyDescent="0.2">
      <c r="A82" s="15" t="s">
        <v>35</v>
      </c>
      <c r="B82" s="16" t="s">
        <v>36</v>
      </c>
      <c r="C82" s="17">
        <v>100000</v>
      </c>
      <c r="D82" s="33">
        <v>100000</v>
      </c>
      <c r="E82" s="18">
        <v>0</v>
      </c>
      <c r="F82" s="43">
        <f t="shared" si="1"/>
        <v>0</v>
      </c>
    </row>
    <row r="83" spans="1:6" ht="25.5" x14ac:dyDescent="0.2">
      <c r="A83" s="41" t="s">
        <v>139</v>
      </c>
      <c r="B83" s="24" t="s">
        <v>85</v>
      </c>
      <c r="C83" s="25">
        <f>C84</f>
        <v>1000000</v>
      </c>
      <c r="D83" s="36">
        <f>D84</f>
        <v>1000000</v>
      </c>
      <c r="E83" s="25">
        <f>E84</f>
        <v>0</v>
      </c>
      <c r="F83" s="43">
        <f t="shared" si="1"/>
        <v>0</v>
      </c>
    </row>
    <row r="84" spans="1:6" x14ac:dyDescent="0.2">
      <c r="A84" s="15">
        <v>9000</v>
      </c>
      <c r="B84" s="16" t="s">
        <v>140</v>
      </c>
      <c r="C84" s="17">
        <v>1000000</v>
      </c>
      <c r="D84" s="33">
        <v>1000000</v>
      </c>
      <c r="E84" s="18">
        <v>0</v>
      </c>
      <c r="F84" s="43">
        <f t="shared" si="1"/>
        <v>0</v>
      </c>
    </row>
    <row r="85" spans="1:6" ht="15" customHeight="1" x14ac:dyDescent="0.2">
      <c r="A85" s="19" t="s">
        <v>134</v>
      </c>
      <c r="B85" s="20" t="s">
        <v>87</v>
      </c>
      <c r="C85" s="25">
        <f>C86</f>
        <v>1000000</v>
      </c>
      <c r="D85" s="36">
        <f>D86</f>
        <v>1000000</v>
      </c>
      <c r="E85" s="22">
        <f>E86</f>
        <v>1000000</v>
      </c>
      <c r="F85" s="43">
        <f t="shared" si="1"/>
        <v>1</v>
      </c>
    </row>
    <row r="86" spans="1:6" ht="25.5" x14ac:dyDescent="0.2">
      <c r="A86" s="15" t="s">
        <v>88</v>
      </c>
      <c r="B86" s="16" t="s">
        <v>89</v>
      </c>
      <c r="C86" s="17">
        <v>1000000</v>
      </c>
      <c r="D86" s="33">
        <v>1000000</v>
      </c>
      <c r="E86" s="18">
        <v>1000000</v>
      </c>
      <c r="F86" s="43">
        <f t="shared" si="1"/>
        <v>1</v>
      </c>
    </row>
    <row r="87" spans="1:6" x14ac:dyDescent="0.2">
      <c r="A87" s="19" t="s">
        <v>101</v>
      </c>
      <c r="B87" s="20" t="s">
        <v>102</v>
      </c>
      <c r="C87" s="21">
        <f>C4+C16+C21+C35+C37+C40+C42+C51+C53+C57+C59+C61+C63+C66+C70+C73+C75+C77+C79+C81+C83+E95+C85</f>
        <v>140171779.65000001</v>
      </c>
      <c r="D87" s="34">
        <f>D4+D16+D21+D35+D37+D40+D42+D51+D53+D57+D59+D61+D63+D66+D70+D73+D75+D77+D79+D81+D83+F95+D85</f>
        <v>50361491.649999999</v>
      </c>
      <c r="E87" s="21">
        <f>E4+E16+E21+E35+E37+E40+E42+E51+E53+E57+E59+E61+E63+E66+E70+E73+E75+E77+E79+E81+E83+F95+E85</f>
        <v>30377862.990000002</v>
      </c>
      <c r="F87" s="44">
        <f t="shared" si="1"/>
        <v>0.603196251634457</v>
      </c>
    </row>
    <row r="90" spans="1:6" ht="15.75" x14ac:dyDescent="0.2">
      <c r="B90" s="45" t="s">
        <v>137</v>
      </c>
      <c r="C90" s="46"/>
      <c r="D90" s="47"/>
      <c r="E90" s="45" t="s">
        <v>138</v>
      </c>
    </row>
    <row r="91" spans="1:6" x14ac:dyDescent="0.2">
      <c r="D91" s="38"/>
    </row>
  </sheetData>
  <mergeCells count="2">
    <mergeCell ref="A1:E1"/>
    <mergeCell ref="A2:E2"/>
  </mergeCells>
  <pageMargins left="0.32" right="0.33" top="0.39370078740157499" bottom="0.39370078740157499" header="0" footer="0"/>
  <pageSetup paperSize="9" scale="87" fitToHeight="500" orientation="portrait" verticalDpi="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ДНЗ повна</vt:lpstr>
      <vt:lpstr>ДНЗ скор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2020-04-22T06:53:48Z</cp:lastPrinted>
  <dcterms:created xsi:type="dcterms:W3CDTF">2020-04-02T05:41:30Z</dcterms:created>
  <dcterms:modified xsi:type="dcterms:W3CDTF">2020-06-03T08:15:25Z</dcterms:modified>
</cp:coreProperties>
</file>