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cC\files\desktop\НОВА - 2013\РАДА VII - 2015 РІК\СЕСІЇ\2020 рік\Чергова 70 сесія від 15.10.2020р\Звіт за 9 місяців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62" i="1" l="1"/>
  <c r="H61" i="1"/>
  <c r="H52" i="1"/>
  <c r="H50" i="1"/>
  <c r="H44" i="1" s="1"/>
  <c r="H45" i="1"/>
  <c r="H39" i="1"/>
  <c r="H38" i="1" s="1"/>
  <c r="H41" i="1"/>
  <c r="H32" i="1"/>
  <c r="H21" i="1"/>
  <c r="H20" i="1" s="1"/>
  <c r="I17" i="1"/>
  <c r="J17" i="1" s="1"/>
  <c r="H17" i="1"/>
  <c r="H15" i="1"/>
  <c r="H14" i="1" s="1"/>
  <c r="H10" i="1"/>
  <c r="H9" i="1" s="1"/>
  <c r="H7" i="1"/>
  <c r="H6" i="1" s="1"/>
  <c r="J8" i="1"/>
  <c r="J11" i="1"/>
  <c r="J16" i="1"/>
  <c r="J18" i="1"/>
  <c r="J19" i="1"/>
  <c r="J22" i="1"/>
  <c r="J23" i="1"/>
  <c r="J24" i="1"/>
  <c r="J25" i="1"/>
  <c r="J26" i="1"/>
  <c r="J27" i="1"/>
  <c r="J28" i="1"/>
  <c r="J29" i="1"/>
  <c r="J30" i="1"/>
  <c r="J31" i="1"/>
  <c r="J35" i="1"/>
  <c r="J36" i="1"/>
  <c r="J40" i="1"/>
  <c r="J42" i="1"/>
  <c r="J43" i="1"/>
  <c r="J46" i="1"/>
  <c r="J47" i="1"/>
  <c r="J48" i="1"/>
  <c r="J49" i="1"/>
  <c r="J51" i="1"/>
  <c r="J53" i="1"/>
  <c r="J54" i="1"/>
  <c r="J55" i="1"/>
  <c r="J63" i="1"/>
  <c r="J64" i="1"/>
  <c r="J65" i="1"/>
  <c r="H5" i="1" l="1"/>
  <c r="H60" i="1"/>
  <c r="H37" i="1"/>
  <c r="H66" i="1" l="1"/>
  <c r="H67" i="1" s="1"/>
  <c r="I52" i="1"/>
  <c r="J52" i="1" s="1"/>
  <c r="I50" i="1"/>
  <c r="J50" i="1" s="1"/>
  <c r="I45" i="1"/>
  <c r="J45" i="1" s="1"/>
  <c r="I41" i="1"/>
  <c r="J41" i="1" s="1"/>
  <c r="I39" i="1"/>
  <c r="J39" i="1" s="1"/>
  <c r="I21" i="1"/>
  <c r="J21" i="1" s="1"/>
  <c r="I32" i="1"/>
  <c r="J32" i="1" s="1"/>
  <c r="I15" i="1"/>
  <c r="I12" i="1"/>
  <c r="I10" i="1"/>
  <c r="I7" i="1"/>
  <c r="J7" i="1" s="1"/>
  <c r="I57" i="1"/>
  <c r="I56" i="1" s="1"/>
  <c r="I61" i="1"/>
  <c r="I62" i="1"/>
  <c r="J62" i="1" s="1"/>
  <c r="I38" i="1" l="1"/>
  <c r="J38" i="1" s="1"/>
  <c r="I6" i="1"/>
  <c r="J6" i="1" s="1"/>
  <c r="I9" i="1"/>
  <c r="J9" i="1" s="1"/>
  <c r="J10" i="1"/>
  <c r="I60" i="1"/>
  <c r="J60" i="1" s="1"/>
  <c r="J61" i="1"/>
  <c r="I14" i="1"/>
  <c r="J14" i="1" s="1"/>
  <c r="J15" i="1"/>
  <c r="I20" i="1"/>
  <c r="J20" i="1" s="1"/>
  <c r="I44" i="1"/>
  <c r="J44" i="1" s="1"/>
  <c r="I37" i="1" l="1"/>
  <c r="J37" i="1" s="1"/>
  <c r="I5" i="1"/>
  <c r="I66" i="1" s="1"/>
  <c r="I67" i="1" s="1"/>
  <c r="J67" i="1" s="1"/>
  <c r="J5" i="1" l="1"/>
  <c r="J66" i="1"/>
</calcChain>
</file>

<file path=xl/sharedStrings.xml><?xml version="1.0" encoding="utf-8"?>
<sst xmlns="http://schemas.openxmlformats.org/spreadsheetml/2006/main" count="125" uniqueCount="120">
  <si>
    <t>Код</t>
  </si>
  <si>
    <t xml:space="preserve"> Найменування</t>
  </si>
  <si>
    <t>10000000</t>
  </si>
  <si>
    <t>Податкові надходження  </t>
  </si>
  <si>
    <t>11000000</t>
  </si>
  <si>
    <t>Податки на доходи, податки на прибуток, податки на збільшення ринкової вартості  </t>
  </si>
  <si>
    <t>11020000</t>
  </si>
  <si>
    <t>Податок на прибуток підприємств  </t>
  </si>
  <si>
    <t>11020200</t>
  </si>
  <si>
    <t>Податок на прибуток підприємств та фінансових установ комунальної власності </t>
  </si>
  <si>
    <t>13000000</t>
  </si>
  <si>
    <t>Рентна плата та плата за використання інших природних ресурсів </t>
  </si>
  <si>
    <t>13010000</t>
  </si>
  <si>
    <t>Рентна плата за спеціальне використання лісових ресурсів 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</si>
  <si>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</si>
  <si>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</si>
  <si>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14000000</t>
  </si>
  <si>
    <t>Внутрішні податки на товари та послуги  </t>
  </si>
  <si>
    <t>14020000</t>
  </si>
  <si>
    <t>Акцизний податок з вироблених в Україні підакцизних товарів (продукції) 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</si>
  <si>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</si>
  <si>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</si>
  <si>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</si>
  <si>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 </t>
  </si>
  <si>
    <t>14031900</t>
  </si>
  <si>
    <t>14040000</t>
  </si>
  <si>
    <t>Акцизний податок з реалізації суб`єктами господарювання роздрібної торгівлі підакцизних товарів </t>
  </si>
  <si>
    <t>18000000</t>
  </si>
  <si>
    <t>Місцеві податки </t>
  </si>
  <si>
    <t>18010000</t>
  </si>
  <si>
    <t>Податок на майно 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</si>
  <si>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</si>
  <si>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</si>
  <si>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</si>
  <si>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</si>
  <si>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</si>
  <si>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</si>
  <si>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</si>
  <si>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</si>
  <si>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18010500</t>
  </si>
  <si>
    <t>Земельний податок з юридичних осіб </t>
  </si>
  <si>
    <t>18010600</t>
  </si>
  <si>
    <t>Орендна плата з юридичних осіб </t>
  </si>
  <si>
    <t>18010700</t>
  </si>
  <si>
    <t>Земельний податок з фізичних осіб </t>
  </si>
  <si>
    <t>18010900</t>
  </si>
  <si>
    <t>Орендна плата з фізичних осіб </t>
  </si>
  <si>
    <t>18011000</t>
  </si>
  <si>
    <t>Транспортний податок з фізичних осіб </t>
  </si>
  <si>
    <t>18011100</t>
  </si>
  <si>
    <t>Транспортний податок з юридичних осіб </t>
  </si>
  <si>
    <t>18050000</t>
  </si>
  <si>
    <t>Єдиний податок  </t>
  </si>
  <si>
    <t>18050300</t>
  </si>
  <si>
    <t>Єдиний податок з юридичних осіб </t>
  </si>
  <si>
    <t>18050400</t>
  </si>
  <si>
    <t>Єдиний податок з фізичних осіб </t>
  </si>
  <si>
    <t>20000000</t>
  </si>
  <si>
    <t>Неподаткові надходження  </t>
  </si>
  <si>
    <t>21000000</t>
  </si>
  <si>
    <t>Доходи від власності та підприємницької діяльності  </t>
  </si>
  <si>
    <t>21010000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</si>
  <si>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</si>
  <si>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</si>
  <si>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</si>
  <si>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21080000</t>
  </si>
  <si>
    <t>Інші надходження  </t>
  </si>
  <si>
    <t>21081100</t>
  </si>
  <si>
    <t>Адміністративні штрафи та інші санкції </t>
  </si>
  <si>
    <t>21081500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</si>
  <si>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</si>
  <si>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</si>
  <si>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</si>
  <si>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</si>
  <si>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</si>
  <si>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</si>
  <si>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</si>
  <si>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</si>
  <si>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</si>
  <si>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</si>
  <si>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 </t>
  </si>
  <si>
    <t>22012900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</si>
  <si>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</t>
  </si>
  <si>
    <t>22080000</t>
  </si>
  <si>
    <t>Надходження від орендної плати за користування цілісним майновим комплексом та іншим державним майном  </t>
  </si>
  <si>
    <t>22080400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</si>
  <si>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</si>
  <si>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22090000</t>
  </si>
  <si>
    <t>Державне мито  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</si>
  <si>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</si>
  <si>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</si>
  <si>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22090200</t>
  </si>
  <si>
    <t>Державне мито, не віднесене до інших категорій  </t>
  </si>
  <si>
    <t>22090400</t>
  </si>
  <si>
    <t>Державне мито, пов`язане з видачею та оформленням закордонних паспортів (посвідок) та паспортів громадян України  </t>
  </si>
  <si>
    <t>40000000</t>
  </si>
  <si>
    <t>Офіційні трансферти  </t>
  </si>
  <si>
    <t>41000000</t>
  </si>
  <si>
    <t>Від органів державного управління  </t>
  </si>
  <si>
    <t>41050000</t>
  </si>
  <si>
    <t>Субвенції з місцевих бюджетів іншим місцевим бюджетам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</si>
  <si>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</si>
  <si>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</si>
  <si>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41053000</t>
  </si>
  <si>
    <t>Субвенція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t>
  </si>
  <si>
    <t>41053900</t>
  </si>
  <si>
    <t>Інші субвенції з місцевого бюджету</t>
  </si>
  <si>
    <t>Усього ( без урахування трансфертів)</t>
  </si>
  <si>
    <t>Усього</t>
  </si>
  <si>
    <t>Аналіз виконання доходів загального фонду бюджету за 9 місяців 2020 року</t>
  </si>
  <si>
    <t>план 9 місяців 2020 року</t>
  </si>
  <si>
    <t>факт за 9 місяців 2020 року</t>
  </si>
  <si>
    <t>% виконання</t>
  </si>
  <si>
    <t>13030000</t>
  </si>
  <si>
    <t>Рентна плата за користування надрами </t>
  </si>
  <si>
    <t>Рентна плата за користування надрами для видобування корисних копалин загальнодержавного значення </t>
  </si>
  <si>
    <t>Інші неподаткові надходження  </t>
  </si>
  <si>
    <t>Начальник бюджетного відділу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</si>
  <si>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</si>
  <si>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>Т. Клєпікова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</si>
</sst>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8" x14ac:knownFonts="1">
    <font>
      <sz val="10"/>
      <color theme="1"/>
      <name val="Calibri"/>
      <family val="2"/>
      <charset val="204"/>
      <scheme val="minor"/>
    </font>
    <font>
      <b/>
      <sz val="16"/>
      <color theme="1"/>
      <name val="Arial Cyr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/>
    <xf numFmtId="0" fontId="0" fillId="0" borderId="0" xfId="0"/>
    <xf numFmtId="0" fontId="0" fillId="0" borderId="0" xfId="0"/>
    <xf numFmtId="0" fontId="2" fillId="0" borderId="3" xfId="0" quotePrefix="1" applyNumberFormat="1" applyFont="1" applyBorder="1" applyAlignment="1">
      <alignment horizontal="left" vertical="top" wrapText="1"/>
    </xf>
    <xf numFmtId="0" fontId="3" fillId="0" borderId="3" xfId="0" quotePrefix="1" applyNumberFormat="1" applyFont="1" applyBorder="1" applyAlignment="1">
      <alignment horizontal="left" vertical="top" wrapText="1"/>
    </xf>
    <xf numFmtId="0" fontId="4" fillId="0" borderId="3" xfId="0" quotePrefix="1" applyNumberFormat="1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right" vertical="top" wrapText="1"/>
    </xf>
    <xf numFmtId="4" fontId="3" fillId="0" borderId="3" xfId="0" applyNumberFormat="1" applyFont="1" applyBorder="1" applyAlignment="1">
      <alignment horizontal="right" vertical="top" wrapText="1"/>
    </xf>
    <xf numFmtId="4" fontId="3" fillId="0" borderId="3" xfId="0" applyNumberFormat="1" applyFont="1" applyBorder="1"/>
    <xf numFmtId="4" fontId="4" fillId="0" borderId="3" xfId="0" applyNumberFormat="1" applyFont="1" applyBorder="1"/>
    <xf numFmtId="0" fontId="6" fillId="0" borderId="0" xfId="0" applyFont="1"/>
    <xf numFmtId="164" fontId="1" fillId="0" borderId="0" xfId="0" applyNumberFormat="1" applyFont="1" applyAlignment="1">
      <alignment horizontal="center" vertical="top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top" wrapText="1"/>
    </xf>
    <xf numFmtId="164" fontId="5" fillId="0" borderId="3" xfId="0" applyNumberFormat="1" applyFont="1" applyBorder="1" applyAlignment="1">
      <alignment horizontal="center" vertical="top" wrapText="1"/>
    </xf>
    <xf numFmtId="164" fontId="0" fillId="0" borderId="0" xfId="0" applyNumberFormat="1"/>
    <xf numFmtId="0" fontId="3" fillId="0" borderId="0" xfId="0" applyFont="1"/>
    <xf numFmtId="0" fontId="7" fillId="0" borderId="0" xfId="0" applyFont="1"/>
    <xf numFmtId="3" fontId="4" fillId="0" borderId="0" xfId="0" applyNumberFormat="1" applyFont="1" applyAlignment="1">
      <alignment horizontal="center"/>
    </xf>
    <xf numFmtId="9" fontId="4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4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N72"/>
  <sheetViews>
    <sheetView showGridLines="0" tabSelected="1" view="pageBreakPreview" topLeftCell="A44" zoomScaleNormal="100" zoomScaleSheetLayoutView="100" workbookViewId="0">
      <selection activeCell="H49" sqref="H49"/>
    </sheetView>
  </sheetViews>
  <sheetFormatPr defaultRowHeight="12.75" x14ac:dyDescent="0.2"/>
  <cols>
    <col min="1" max="1" width="5.85546875" customWidth="1"/>
    <col min="2" max="2" width="11" customWidth="1"/>
    <col min="3" max="3" width="7.5703125" customWidth="1"/>
    <col min="4" max="4" width="20.5703125" customWidth="1"/>
    <col min="5" max="5" width="14.140625" customWidth="1"/>
    <col min="6" max="6" width="17.42578125" customWidth="1"/>
    <col min="7" max="7" width="8.140625" customWidth="1"/>
    <col min="8" max="9" width="14.28515625" customWidth="1"/>
    <col min="10" max="10" width="12.5703125" style="20" customWidth="1"/>
    <col min="11" max="11" width="11" customWidth="1"/>
  </cols>
  <sheetData>
    <row r="1" spans="2:11" ht="20.100000000000001" customHeight="1" x14ac:dyDescent="0.2"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2:11" ht="18" customHeight="1" x14ac:dyDescent="0.2">
      <c r="B2" s="32" t="s">
        <v>109</v>
      </c>
      <c r="C2" s="32"/>
      <c r="D2" s="32"/>
      <c r="E2" s="32"/>
      <c r="F2" s="32"/>
      <c r="G2" s="32"/>
      <c r="H2" s="32"/>
      <c r="I2" s="32"/>
      <c r="J2" s="32"/>
      <c r="K2" s="1"/>
    </row>
    <row r="3" spans="2:11" ht="18" customHeight="1" x14ac:dyDescent="0.2">
      <c r="B3" s="2"/>
      <c r="C3" s="2"/>
      <c r="D3" s="2"/>
      <c r="E3" s="2"/>
      <c r="F3" s="2"/>
      <c r="G3" s="2"/>
      <c r="H3" s="2"/>
      <c r="I3" s="2"/>
      <c r="J3" s="16"/>
      <c r="K3" s="1"/>
    </row>
    <row r="4" spans="2:11" ht="39" customHeight="1" x14ac:dyDescent="0.2">
      <c r="B4" s="9" t="s">
        <v>0</v>
      </c>
      <c r="C4" s="26" t="s">
        <v>1</v>
      </c>
      <c r="D4" s="27"/>
      <c r="E4" s="27"/>
      <c r="F4" s="27"/>
      <c r="G4" s="28"/>
      <c r="H4" s="10" t="s">
        <v>110</v>
      </c>
      <c r="I4" s="10" t="s">
        <v>111</v>
      </c>
      <c r="J4" s="17" t="s">
        <v>112</v>
      </c>
    </row>
    <row r="5" spans="2:11" ht="12" customHeight="1" x14ac:dyDescent="0.2">
      <c r="B5" s="8" t="s">
        <v>2</v>
      </c>
      <c r="C5" s="29" t="s">
        <v>3</v>
      </c>
      <c r="D5" s="30"/>
      <c r="E5" s="30"/>
      <c r="F5" s="30"/>
      <c r="G5" s="31"/>
      <c r="H5" s="11">
        <f>H6+H9+H12+H14+H20</f>
        <v>79093630</v>
      </c>
      <c r="I5" s="11">
        <f>I6+I9+I12+I14+I20</f>
        <v>80071820.950000003</v>
      </c>
      <c r="J5" s="18">
        <f>I5/H5</f>
        <v>1.0123675060810839</v>
      </c>
    </row>
    <row r="6" spans="2:11" ht="12" customHeight="1" x14ac:dyDescent="0.2">
      <c r="B6" s="8" t="s">
        <v>4</v>
      </c>
      <c r="C6" s="29" t="s">
        <v>5</v>
      </c>
      <c r="D6" s="30"/>
      <c r="E6" s="30"/>
      <c r="F6" s="30"/>
      <c r="G6" s="31"/>
      <c r="H6" s="11">
        <f>H7</f>
        <v>38500</v>
      </c>
      <c r="I6" s="11">
        <f>I7</f>
        <v>17250</v>
      </c>
      <c r="J6" s="18">
        <f t="shared" ref="J6:J67" si="0">I6/H6</f>
        <v>0.44805194805194803</v>
      </c>
    </row>
    <row r="7" spans="2:11" ht="12" customHeight="1" x14ac:dyDescent="0.2">
      <c r="B7" s="8" t="s">
        <v>6</v>
      </c>
      <c r="C7" s="29" t="s">
        <v>7</v>
      </c>
      <c r="D7" s="30"/>
      <c r="E7" s="30"/>
      <c r="F7" s="30"/>
      <c r="G7" s="31"/>
      <c r="H7" s="11">
        <f>H8</f>
        <v>38500</v>
      </c>
      <c r="I7" s="11">
        <f>I8</f>
        <v>17250</v>
      </c>
      <c r="J7" s="18">
        <f t="shared" si="0"/>
        <v>0.44805194805194803</v>
      </c>
    </row>
    <row r="8" spans="2:11" ht="12" customHeight="1" x14ac:dyDescent="0.2">
      <c r="B8" s="7" t="s">
        <v>8</v>
      </c>
      <c r="C8" s="34" t="s">
        <v>9</v>
      </c>
      <c r="D8" s="34"/>
      <c r="E8" s="34"/>
      <c r="F8" s="34"/>
      <c r="G8" s="34"/>
      <c r="H8" s="12">
        <v>38500</v>
      </c>
      <c r="I8" s="13">
        <v>17250</v>
      </c>
      <c r="J8" s="19">
        <f t="shared" si="0"/>
        <v>0.44805194805194803</v>
      </c>
    </row>
    <row r="9" spans="2:11" ht="12" customHeight="1" x14ac:dyDescent="0.2">
      <c r="B9" s="8" t="s">
        <v>10</v>
      </c>
      <c r="C9" s="33" t="s">
        <v>11</v>
      </c>
      <c r="D9" s="33"/>
      <c r="E9" s="33"/>
      <c r="F9" s="33"/>
      <c r="G9" s="33"/>
      <c r="H9" s="11">
        <f>H10</f>
        <v>91030</v>
      </c>
      <c r="I9" s="11">
        <f>I10</f>
        <v>265903.53999999998</v>
      </c>
      <c r="J9" s="18">
        <f t="shared" si="0"/>
        <v>2.9210539382621112</v>
      </c>
    </row>
    <row r="10" spans="2:11" ht="12" customHeight="1" x14ac:dyDescent="0.2">
      <c r="B10" s="8" t="s">
        <v>12</v>
      </c>
      <c r="C10" s="33" t="s">
        <v>13</v>
      </c>
      <c r="D10" s="33"/>
      <c r="E10" s="33"/>
      <c r="F10" s="33"/>
      <c r="G10" s="33"/>
      <c r="H10" s="11">
        <f>H11</f>
        <v>91030</v>
      </c>
      <c r="I10" s="11">
        <f>I11</f>
        <v>265903.53999999998</v>
      </c>
      <c r="J10" s="18">
        <f t="shared" si="0"/>
        <v>2.9210539382621112</v>
      </c>
    </row>
    <row r="11" spans="2:11" ht="30" customHeight="1" x14ac:dyDescent="0.2">
      <c r="B11" s="7" t="s">
        <v>14</v>
      </c>
      <c r="C11" s="34" t="s">
        <v>15</v>
      </c>
      <c r="D11" s="34"/>
      <c r="E11" s="34"/>
      <c r="F11" s="34"/>
      <c r="G11" s="34"/>
      <c r="H11" s="12">
        <v>91030</v>
      </c>
      <c r="I11" s="13">
        <v>265903.53999999998</v>
      </c>
      <c r="J11" s="19">
        <f t="shared" si="0"/>
        <v>2.9210539382621112</v>
      </c>
    </row>
    <row r="12" spans="2:11" s="3" customFormat="1" ht="20.25" customHeight="1" x14ac:dyDescent="0.2">
      <c r="B12" s="6" t="s">
        <v>113</v>
      </c>
      <c r="C12" s="39" t="s">
        <v>114</v>
      </c>
      <c r="D12" s="39"/>
      <c r="E12" s="39"/>
      <c r="F12" s="39"/>
      <c r="G12" s="39"/>
      <c r="H12" s="12"/>
      <c r="I12" s="14">
        <f>I13</f>
        <v>36386.1</v>
      </c>
      <c r="J12" s="19"/>
    </row>
    <row r="13" spans="2:11" s="3" customFormat="1" ht="27" customHeight="1" x14ac:dyDescent="0.2">
      <c r="B13" s="7">
        <v>13030100</v>
      </c>
      <c r="C13" s="34" t="s">
        <v>115</v>
      </c>
      <c r="D13" s="34"/>
      <c r="E13" s="34"/>
      <c r="F13" s="34"/>
      <c r="G13" s="34"/>
      <c r="H13" s="12"/>
      <c r="I13" s="13">
        <v>36386.1</v>
      </c>
      <c r="J13" s="19"/>
    </row>
    <row r="14" spans="2:11" ht="12" customHeight="1" x14ac:dyDescent="0.2">
      <c r="B14" s="8" t="s">
        <v>16</v>
      </c>
      <c r="C14" s="33" t="s">
        <v>17</v>
      </c>
      <c r="D14" s="33"/>
      <c r="E14" s="33"/>
      <c r="F14" s="33"/>
      <c r="G14" s="33"/>
      <c r="H14" s="11">
        <f>H15+H17+H19</f>
        <v>6698200</v>
      </c>
      <c r="I14" s="11">
        <f>I15+I17+I19</f>
        <v>7955167.6299999999</v>
      </c>
      <c r="J14" s="18">
        <f t="shared" si="0"/>
        <v>1.1876575244095429</v>
      </c>
    </row>
    <row r="15" spans="2:11" ht="12" customHeight="1" x14ac:dyDescent="0.2">
      <c r="B15" s="8" t="s">
        <v>18</v>
      </c>
      <c r="C15" s="33" t="s">
        <v>19</v>
      </c>
      <c r="D15" s="33"/>
      <c r="E15" s="33"/>
      <c r="F15" s="33"/>
      <c r="G15" s="33"/>
      <c r="H15" s="11">
        <f>H16</f>
        <v>600200</v>
      </c>
      <c r="I15" s="11">
        <f>I16</f>
        <v>723806.55</v>
      </c>
      <c r="J15" s="18">
        <f t="shared" si="0"/>
        <v>1.2059422692435855</v>
      </c>
    </row>
    <row r="16" spans="2:11" ht="12" customHeight="1" x14ac:dyDescent="0.2">
      <c r="B16" s="7" t="s">
        <v>20</v>
      </c>
      <c r="C16" s="34" t="s">
        <v>21</v>
      </c>
      <c r="D16" s="34"/>
      <c r="E16" s="34"/>
      <c r="F16" s="34"/>
      <c r="G16" s="34"/>
      <c r="H16" s="12">
        <v>600200</v>
      </c>
      <c r="I16" s="13">
        <v>723806.55</v>
      </c>
      <c r="J16" s="19">
        <f t="shared" si="0"/>
        <v>1.2059422692435855</v>
      </c>
    </row>
    <row r="17" spans="2:10" ht="12" customHeight="1" x14ac:dyDescent="0.2">
      <c r="B17" s="8" t="s">
        <v>22</v>
      </c>
      <c r="C17" s="33" t="s">
        <v>23</v>
      </c>
      <c r="D17" s="33"/>
      <c r="E17" s="33"/>
      <c r="F17" s="33"/>
      <c r="G17" s="33"/>
      <c r="H17" s="11">
        <f>H18</f>
        <v>2548000</v>
      </c>
      <c r="I17" s="11">
        <f>I18</f>
        <v>2536167.75</v>
      </c>
      <c r="J17" s="18">
        <f t="shared" si="0"/>
        <v>0.99535625981161691</v>
      </c>
    </row>
    <row r="18" spans="2:10" ht="12" customHeight="1" x14ac:dyDescent="0.2">
      <c r="B18" s="7" t="s">
        <v>24</v>
      </c>
      <c r="C18" s="34" t="s">
        <v>21</v>
      </c>
      <c r="D18" s="34"/>
      <c r="E18" s="34"/>
      <c r="F18" s="34"/>
      <c r="G18" s="34"/>
      <c r="H18" s="12">
        <v>2548000</v>
      </c>
      <c r="I18" s="13">
        <v>2536167.75</v>
      </c>
      <c r="J18" s="19">
        <f t="shared" si="0"/>
        <v>0.99535625981161691</v>
      </c>
    </row>
    <row r="19" spans="2:10" ht="26.25" customHeight="1" x14ac:dyDescent="0.2">
      <c r="B19" s="8" t="s">
        <v>25</v>
      </c>
      <c r="C19" s="33" t="s">
        <v>26</v>
      </c>
      <c r="D19" s="33"/>
      <c r="E19" s="33"/>
      <c r="F19" s="33"/>
      <c r="G19" s="33"/>
      <c r="H19" s="11">
        <v>3550000</v>
      </c>
      <c r="I19" s="14">
        <v>4695193.33</v>
      </c>
      <c r="J19" s="19">
        <f t="shared" si="0"/>
        <v>1.3225896704225353</v>
      </c>
    </row>
    <row r="20" spans="2:10" ht="12" customHeight="1" x14ac:dyDescent="0.2">
      <c r="B20" s="8" t="s">
        <v>27</v>
      </c>
      <c r="C20" s="33" t="s">
        <v>28</v>
      </c>
      <c r="D20" s="33"/>
      <c r="E20" s="33"/>
      <c r="F20" s="33"/>
      <c r="G20" s="33"/>
      <c r="H20" s="11">
        <f>H21+H32</f>
        <v>72265900</v>
      </c>
      <c r="I20" s="11">
        <f>I21+I32</f>
        <v>71797113.680000007</v>
      </c>
      <c r="J20" s="18">
        <f t="shared" si="0"/>
        <v>0.99351303560877269</v>
      </c>
    </row>
    <row r="21" spans="2:10" ht="12" customHeight="1" x14ac:dyDescent="0.2">
      <c r="B21" s="8" t="s">
        <v>29</v>
      </c>
      <c r="C21" s="33" t="s">
        <v>30</v>
      </c>
      <c r="D21" s="33"/>
      <c r="E21" s="33"/>
      <c r="F21" s="33"/>
      <c r="G21" s="33"/>
      <c r="H21" s="11">
        <f>H22+H23+H24+H25+H26+H27+H28+H29+H30+H31</f>
        <v>30835900</v>
      </c>
      <c r="I21" s="11">
        <f>I22+I23+I24+I25+I26+I27+I28+I29+I30+I31</f>
        <v>30395764.289999999</v>
      </c>
      <c r="J21" s="18">
        <f t="shared" si="0"/>
        <v>0.98572651649538356</v>
      </c>
    </row>
    <row r="22" spans="2:10" ht="27.75" customHeight="1" x14ac:dyDescent="0.2">
      <c r="B22" s="7" t="s">
        <v>31</v>
      </c>
      <c r="C22" s="34" t="s">
        <v>32</v>
      </c>
      <c r="D22" s="34"/>
      <c r="E22" s="34"/>
      <c r="F22" s="34"/>
      <c r="G22" s="34"/>
      <c r="H22" s="12">
        <v>27500</v>
      </c>
      <c r="I22" s="13">
        <v>77382.570000000007</v>
      </c>
      <c r="J22" s="19">
        <f t="shared" si="0"/>
        <v>2.8139116363636365</v>
      </c>
    </row>
    <row r="23" spans="2:10" ht="25.5" customHeight="1" x14ac:dyDescent="0.2">
      <c r="B23" s="7" t="s">
        <v>33</v>
      </c>
      <c r="C23" s="34" t="s">
        <v>34</v>
      </c>
      <c r="D23" s="34"/>
      <c r="E23" s="34"/>
      <c r="F23" s="34"/>
      <c r="G23" s="34"/>
      <c r="H23" s="12">
        <v>573500</v>
      </c>
      <c r="I23" s="13">
        <v>630347.24</v>
      </c>
      <c r="J23" s="19">
        <f t="shared" si="0"/>
        <v>1.099123347863993</v>
      </c>
    </row>
    <row r="24" spans="2:10" ht="24" customHeight="1" x14ac:dyDescent="0.2">
      <c r="B24" s="7" t="s">
        <v>35</v>
      </c>
      <c r="C24" s="34" t="s">
        <v>36</v>
      </c>
      <c r="D24" s="34"/>
      <c r="E24" s="34"/>
      <c r="F24" s="34"/>
      <c r="G24" s="34"/>
      <c r="H24" s="12">
        <v>227900</v>
      </c>
      <c r="I24" s="13">
        <v>735680.87</v>
      </c>
      <c r="J24" s="19">
        <f t="shared" si="0"/>
        <v>3.2280863097849934</v>
      </c>
    </row>
    <row r="25" spans="2:10" ht="24.75" customHeight="1" x14ac:dyDescent="0.2">
      <c r="B25" s="7" t="s">
        <v>37</v>
      </c>
      <c r="C25" s="34" t="s">
        <v>38</v>
      </c>
      <c r="D25" s="34"/>
      <c r="E25" s="34"/>
      <c r="F25" s="34"/>
      <c r="G25" s="34"/>
      <c r="H25" s="12">
        <v>4745000</v>
      </c>
      <c r="I25" s="13">
        <v>4848912.78</v>
      </c>
      <c r="J25" s="19">
        <f t="shared" si="0"/>
        <v>1.0218994267650159</v>
      </c>
    </row>
    <row r="26" spans="2:10" ht="12" customHeight="1" x14ac:dyDescent="0.2">
      <c r="B26" s="7" t="s">
        <v>39</v>
      </c>
      <c r="C26" s="34" t="s">
        <v>40</v>
      </c>
      <c r="D26" s="34"/>
      <c r="E26" s="34"/>
      <c r="F26" s="34"/>
      <c r="G26" s="34"/>
      <c r="H26" s="12">
        <v>15600000</v>
      </c>
      <c r="I26" s="13">
        <v>15404361.369999999</v>
      </c>
      <c r="J26" s="19">
        <f t="shared" si="0"/>
        <v>0.98745906217948709</v>
      </c>
    </row>
    <row r="27" spans="2:10" ht="12" customHeight="1" x14ac:dyDescent="0.2">
      <c r="B27" s="7" t="s">
        <v>41</v>
      </c>
      <c r="C27" s="34" t="s">
        <v>42</v>
      </c>
      <c r="D27" s="34"/>
      <c r="E27" s="34"/>
      <c r="F27" s="34"/>
      <c r="G27" s="34"/>
      <c r="H27" s="12">
        <v>6840000</v>
      </c>
      <c r="I27" s="13">
        <v>6888307.3799999999</v>
      </c>
      <c r="J27" s="19">
        <f t="shared" si="0"/>
        <v>1.0070624824561403</v>
      </c>
    </row>
    <row r="28" spans="2:10" ht="12" customHeight="1" x14ac:dyDescent="0.2">
      <c r="B28" s="7" t="s">
        <v>43</v>
      </c>
      <c r="C28" s="34" t="s">
        <v>44</v>
      </c>
      <c r="D28" s="34"/>
      <c r="E28" s="34"/>
      <c r="F28" s="34"/>
      <c r="G28" s="34"/>
      <c r="H28" s="12">
        <v>390000</v>
      </c>
      <c r="I28" s="13">
        <v>243763.32</v>
      </c>
      <c r="J28" s="19">
        <f t="shared" si="0"/>
        <v>0.62503415384615391</v>
      </c>
    </row>
    <row r="29" spans="2:10" ht="12" customHeight="1" x14ac:dyDescent="0.2">
      <c r="B29" s="7" t="s">
        <v>45</v>
      </c>
      <c r="C29" s="34" t="s">
        <v>46</v>
      </c>
      <c r="D29" s="34"/>
      <c r="E29" s="34"/>
      <c r="F29" s="34"/>
      <c r="G29" s="34"/>
      <c r="H29" s="12">
        <v>1310000</v>
      </c>
      <c r="I29" s="13">
        <v>1157312.0900000001</v>
      </c>
      <c r="J29" s="19">
        <f t="shared" si="0"/>
        <v>0.8834443435114504</v>
      </c>
    </row>
    <row r="30" spans="2:10" ht="12" customHeight="1" x14ac:dyDescent="0.2">
      <c r="B30" s="7" t="s">
        <v>47</v>
      </c>
      <c r="C30" s="34" t="s">
        <v>48</v>
      </c>
      <c r="D30" s="34"/>
      <c r="E30" s="34"/>
      <c r="F30" s="34"/>
      <c r="G30" s="34"/>
      <c r="H30" s="12">
        <v>1042000</v>
      </c>
      <c r="I30" s="13">
        <v>322196.67</v>
      </c>
      <c r="J30" s="19">
        <f t="shared" si="0"/>
        <v>0.30920985604606527</v>
      </c>
    </row>
    <row r="31" spans="2:10" ht="12" customHeight="1" x14ac:dyDescent="0.2">
      <c r="B31" s="7" t="s">
        <v>49</v>
      </c>
      <c r="C31" s="34" t="s">
        <v>50</v>
      </c>
      <c r="D31" s="34"/>
      <c r="E31" s="34"/>
      <c r="F31" s="34"/>
      <c r="G31" s="34"/>
      <c r="H31" s="12">
        <v>80000</v>
      </c>
      <c r="I31" s="13">
        <v>87500</v>
      </c>
      <c r="J31" s="19">
        <f t="shared" si="0"/>
        <v>1.09375</v>
      </c>
    </row>
    <row r="32" spans="2:10" ht="12" customHeight="1" x14ac:dyDescent="0.2">
      <c r="B32" s="8" t="s">
        <v>51</v>
      </c>
      <c r="C32" s="33" t="s">
        <v>52</v>
      </c>
      <c r="D32" s="33"/>
      <c r="E32" s="33"/>
      <c r="F32" s="33"/>
      <c r="G32" s="33"/>
      <c r="H32" s="11">
        <f>H33+H34+H35+H36</f>
        <v>41430000</v>
      </c>
      <c r="I32" s="11">
        <f>I33+I34+I35+I36</f>
        <v>41401349.390000001</v>
      </c>
      <c r="J32" s="18">
        <f t="shared" si="0"/>
        <v>0.99930845739802077</v>
      </c>
    </row>
    <row r="33" spans="2:10" s="5" customFormat="1" ht="12" customHeight="1" x14ac:dyDescent="0.2">
      <c r="B33" s="7">
        <v>18050100</v>
      </c>
      <c r="C33" s="34" t="s">
        <v>32</v>
      </c>
      <c r="D33" s="34"/>
      <c r="E33" s="34"/>
      <c r="F33" s="34"/>
      <c r="G33" s="34"/>
      <c r="H33" s="11"/>
      <c r="I33" s="13">
        <v>-260.10000000000002</v>
      </c>
      <c r="J33" s="19"/>
    </row>
    <row r="34" spans="2:10" s="5" customFormat="1" ht="12" customHeight="1" x14ac:dyDescent="0.2">
      <c r="B34" s="7">
        <v>18050200</v>
      </c>
      <c r="C34" s="34" t="s">
        <v>34</v>
      </c>
      <c r="D34" s="34"/>
      <c r="E34" s="34"/>
      <c r="F34" s="34"/>
      <c r="G34" s="34"/>
      <c r="H34" s="11"/>
      <c r="I34" s="13">
        <v>-2363.4899999999998</v>
      </c>
      <c r="J34" s="19"/>
    </row>
    <row r="35" spans="2:10" ht="12" customHeight="1" x14ac:dyDescent="0.2">
      <c r="B35" s="7" t="s">
        <v>53</v>
      </c>
      <c r="C35" s="34" t="s">
        <v>54</v>
      </c>
      <c r="D35" s="34"/>
      <c r="E35" s="34"/>
      <c r="F35" s="34"/>
      <c r="G35" s="34"/>
      <c r="H35" s="12">
        <v>3230000</v>
      </c>
      <c r="I35" s="13">
        <v>3133023.23</v>
      </c>
      <c r="J35" s="19">
        <f t="shared" si="0"/>
        <v>0.96997623219814244</v>
      </c>
    </row>
    <row r="36" spans="2:10" ht="12" customHeight="1" x14ac:dyDescent="0.2">
      <c r="B36" s="7" t="s">
        <v>55</v>
      </c>
      <c r="C36" s="34" t="s">
        <v>56</v>
      </c>
      <c r="D36" s="34"/>
      <c r="E36" s="34"/>
      <c r="F36" s="34"/>
      <c r="G36" s="34"/>
      <c r="H36" s="12">
        <v>38200000</v>
      </c>
      <c r="I36" s="13">
        <v>38270949.75</v>
      </c>
      <c r="J36" s="19">
        <f t="shared" si="0"/>
        <v>1.0018573232984294</v>
      </c>
    </row>
    <row r="37" spans="2:10" ht="12" customHeight="1" x14ac:dyDescent="0.2">
      <c r="B37" s="8" t="s">
        <v>57</v>
      </c>
      <c r="C37" s="33" t="s">
        <v>58</v>
      </c>
      <c r="D37" s="33"/>
      <c r="E37" s="33"/>
      <c r="F37" s="33"/>
      <c r="G37" s="33"/>
      <c r="H37" s="11">
        <f>H38+H44+H56</f>
        <v>2166670</v>
      </c>
      <c r="I37" s="11">
        <f>I38+I44+I56</f>
        <v>1888948.3699999999</v>
      </c>
      <c r="J37" s="18">
        <f t="shared" si="0"/>
        <v>0.87182098335233327</v>
      </c>
    </row>
    <row r="38" spans="2:10" ht="12" customHeight="1" x14ac:dyDescent="0.2">
      <c r="B38" s="8" t="s">
        <v>59</v>
      </c>
      <c r="C38" s="33" t="s">
        <v>60</v>
      </c>
      <c r="D38" s="33"/>
      <c r="E38" s="33"/>
      <c r="F38" s="33"/>
      <c r="G38" s="33"/>
      <c r="H38" s="11">
        <f>H39+H41</f>
        <v>87570</v>
      </c>
      <c r="I38" s="11">
        <f>I39+I41</f>
        <v>54748</v>
      </c>
      <c r="J38" s="18">
        <f t="shared" si="0"/>
        <v>0.62519127555098775</v>
      </c>
    </row>
    <row r="39" spans="2:10" ht="12" customHeight="1" x14ac:dyDescent="0.2">
      <c r="B39" s="8" t="s">
        <v>61</v>
      </c>
      <c r="C39" s="33" t="s">
        <v>62</v>
      </c>
      <c r="D39" s="33"/>
      <c r="E39" s="33"/>
      <c r="F39" s="33"/>
      <c r="G39" s="33"/>
      <c r="H39" s="11">
        <f>H40</f>
        <v>45000</v>
      </c>
      <c r="I39" s="11">
        <f>I40</f>
        <v>28074</v>
      </c>
      <c r="J39" s="18">
        <f t="shared" si="0"/>
        <v>0.62386666666666668</v>
      </c>
    </row>
    <row r="40" spans="2:10" ht="25.5" customHeight="1" x14ac:dyDescent="0.2">
      <c r="B40" s="7" t="s">
        <v>63</v>
      </c>
      <c r="C40" s="34" t="s">
        <v>64</v>
      </c>
      <c r="D40" s="34"/>
      <c r="E40" s="34"/>
      <c r="F40" s="34"/>
      <c r="G40" s="34"/>
      <c r="H40" s="12">
        <v>45000</v>
      </c>
      <c r="I40" s="13">
        <v>28074</v>
      </c>
      <c r="J40" s="19">
        <f t="shared" si="0"/>
        <v>0.62386666666666668</v>
      </c>
    </row>
    <row r="41" spans="2:10" ht="12" customHeight="1" x14ac:dyDescent="0.2">
      <c r="B41" s="8" t="s">
        <v>65</v>
      </c>
      <c r="C41" s="33" t="s">
        <v>66</v>
      </c>
      <c r="D41" s="33"/>
      <c r="E41" s="33"/>
      <c r="F41" s="33"/>
      <c r="G41" s="33"/>
      <c r="H41" s="11">
        <f>H42+H43</f>
        <v>42570</v>
      </c>
      <c r="I41" s="11">
        <f>I42+I43</f>
        <v>26674</v>
      </c>
      <c r="J41" s="18">
        <f t="shared" si="0"/>
        <v>0.62659149635893818</v>
      </c>
    </row>
    <row r="42" spans="2:10" ht="12" customHeight="1" x14ac:dyDescent="0.2">
      <c r="B42" s="7" t="s">
        <v>67</v>
      </c>
      <c r="C42" s="34" t="s">
        <v>68</v>
      </c>
      <c r="D42" s="34"/>
      <c r="E42" s="34"/>
      <c r="F42" s="34"/>
      <c r="G42" s="34"/>
      <c r="H42" s="12">
        <v>9100</v>
      </c>
      <c r="I42" s="13">
        <v>10574</v>
      </c>
      <c r="J42" s="19">
        <f t="shared" si="0"/>
        <v>1.161978021978022</v>
      </c>
    </row>
    <row r="43" spans="2:10" ht="25.5" customHeight="1" x14ac:dyDescent="0.2">
      <c r="B43" s="7" t="s">
        <v>69</v>
      </c>
      <c r="C43" s="34" t="s">
        <v>70</v>
      </c>
      <c r="D43" s="34"/>
      <c r="E43" s="34"/>
      <c r="F43" s="34"/>
      <c r="G43" s="34"/>
      <c r="H43" s="12">
        <v>33470</v>
      </c>
      <c r="I43" s="13">
        <v>16100</v>
      </c>
      <c r="J43" s="19">
        <f t="shared" si="0"/>
        <v>0.48102778607708396</v>
      </c>
    </row>
    <row r="44" spans="2:10" ht="12" customHeight="1" x14ac:dyDescent="0.2">
      <c r="B44" s="8" t="s">
        <v>71</v>
      </c>
      <c r="C44" s="33" t="s">
        <v>72</v>
      </c>
      <c r="D44" s="33"/>
      <c r="E44" s="33"/>
      <c r="F44" s="33"/>
      <c r="G44" s="33"/>
      <c r="H44" s="11">
        <f>H45+H50+H52</f>
        <v>2079100</v>
      </c>
      <c r="I44" s="11">
        <f>I45+I50+I52</f>
        <v>1825620.17</v>
      </c>
      <c r="J44" s="18">
        <f t="shared" si="0"/>
        <v>0.87808194411043239</v>
      </c>
    </row>
    <row r="45" spans="2:10" ht="12" customHeight="1" x14ac:dyDescent="0.2">
      <c r="B45" s="8" t="s">
        <v>73</v>
      </c>
      <c r="C45" s="33" t="s">
        <v>74</v>
      </c>
      <c r="D45" s="33"/>
      <c r="E45" s="33"/>
      <c r="F45" s="33"/>
      <c r="G45" s="33"/>
      <c r="H45" s="11">
        <f>H46+H47+H48+H49</f>
        <v>1236000</v>
      </c>
      <c r="I45" s="11">
        <f>I46+I47+I48+I49</f>
        <v>985649.96</v>
      </c>
      <c r="J45" s="18">
        <f t="shared" si="0"/>
        <v>0.79745142394822</v>
      </c>
    </row>
    <row r="46" spans="2:10" ht="24.75" customHeight="1" x14ac:dyDescent="0.2">
      <c r="B46" s="7" t="s">
        <v>75</v>
      </c>
      <c r="C46" s="34" t="s">
        <v>76</v>
      </c>
      <c r="D46" s="34"/>
      <c r="E46" s="34"/>
      <c r="F46" s="34"/>
      <c r="G46" s="34"/>
      <c r="H46" s="12">
        <v>61000</v>
      </c>
      <c r="I46" s="13">
        <v>18889.900000000001</v>
      </c>
      <c r="J46" s="19">
        <f t="shared" si="0"/>
        <v>0.30967049180327871</v>
      </c>
    </row>
    <row r="47" spans="2:10" ht="12" customHeight="1" x14ac:dyDescent="0.2">
      <c r="B47" s="7" t="s">
        <v>77</v>
      </c>
      <c r="C47" s="34" t="s">
        <v>78</v>
      </c>
      <c r="D47" s="34"/>
      <c r="E47" s="34"/>
      <c r="F47" s="34"/>
      <c r="G47" s="34"/>
      <c r="H47" s="12">
        <v>1060000</v>
      </c>
      <c r="I47" s="13">
        <v>897835.05999999994</v>
      </c>
      <c r="J47" s="19">
        <f t="shared" si="0"/>
        <v>0.84701420754716972</v>
      </c>
    </row>
    <row r="48" spans="2:10" ht="25.5" customHeight="1" x14ac:dyDescent="0.2">
      <c r="B48" s="7" t="s">
        <v>79</v>
      </c>
      <c r="C48" s="34" t="s">
        <v>80</v>
      </c>
      <c r="D48" s="34"/>
      <c r="E48" s="34"/>
      <c r="F48" s="34"/>
      <c r="G48" s="34"/>
      <c r="H48" s="12">
        <v>92000</v>
      </c>
      <c r="I48" s="13">
        <v>67115</v>
      </c>
      <c r="J48" s="19">
        <f t="shared" si="0"/>
        <v>0.72951086956521738</v>
      </c>
    </row>
    <row r="49" spans="2:10" ht="39.75" customHeight="1" x14ac:dyDescent="0.2">
      <c r="B49" s="7" t="s">
        <v>81</v>
      </c>
      <c r="C49" s="34" t="s">
        <v>82</v>
      </c>
      <c r="D49" s="34"/>
      <c r="E49" s="34"/>
      <c r="F49" s="34"/>
      <c r="G49" s="34"/>
      <c r="H49" s="12">
        <v>23000</v>
      </c>
      <c r="I49" s="13">
        <v>1810</v>
      </c>
      <c r="J49" s="19">
        <f t="shared" si="0"/>
        <v>7.8695652173913042E-2</v>
      </c>
    </row>
    <row r="50" spans="2:10" ht="27" customHeight="1" x14ac:dyDescent="0.2">
      <c r="B50" s="8" t="s">
        <v>83</v>
      </c>
      <c r="C50" s="33" t="s">
        <v>84</v>
      </c>
      <c r="D50" s="33"/>
      <c r="E50" s="33"/>
      <c r="F50" s="33"/>
      <c r="G50" s="33"/>
      <c r="H50" s="11">
        <f>H51</f>
        <v>708000</v>
      </c>
      <c r="I50" s="11">
        <f>I51</f>
        <v>634883.94999999995</v>
      </c>
      <c r="J50" s="18">
        <f t="shared" si="0"/>
        <v>0.8967287429378531</v>
      </c>
    </row>
    <row r="51" spans="2:10" ht="24" customHeight="1" x14ac:dyDescent="0.2">
      <c r="B51" s="7" t="s">
        <v>85</v>
      </c>
      <c r="C51" s="34" t="s">
        <v>86</v>
      </c>
      <c r="D51" s="34"/>
      <c r="E51" s="34"/>
      <c r="F51" s="34"/>
      <c r="G51" s="34"/>
      <c r="H51" s="12">
        <v>708000</v>
      </c>
      <c r="I51" s="13">
        <v>634883.94999999995</v>
      </c>
      <c r="J51" s="19">
        <f t="shared" si="0"/>
        <v>0.8967287429378531</v>
      </c>
    </row>
    <row r="52" spans="2:10" ht="12" customHeight="1" x14ac:dyDescent="0.2">
      <c r="B52" s="8" t="s">
        <v>87</v>
      </c>
      <c r="C52" s="33" t="s">
        <v>88</v>
      </c>
      <c r="D52" s="33"/>
      <c r="E52" s="33"/>
      <c r="F52" s="33"/>
      <c r="G52" s="33"/>
      <c r="H52" s="11">
        <f>H53+H54+H55</f>
        <v>135100</v>
      </c>
      <c r="I52" s="11">
        <f>I53+I54+I55</f>
        <v>205086.26</v>
      </c>
      <c r="J52" s="18">
        <f t="shared" si="0"/>
        <v>1.5180330125832717</v>
      </c>
    </row>
    <row r="53" spans="2:10" ht="27.75" customHeight="1" x14ac:dyDescent="0.2">
      <c r="B53" s="7" t="s">
        <v>89</v>
      </c>
      <c r="C53" s="34" t="s">
        <v>90</v>
      </c>
      <c r="D53" s="34"/>
      <c r="E53" s="34"/>
      <c r="F53" s="34"/>
      <c r="G53" s="34"/>
      <c r="H53" s="12">
        <v>77900</v>
      </c>
      <c r="I53" s="13">
        <v>132424.56</v>
      </c>
      <c r="J53" s="19">
        <f t="shared" si="0"/>
        <v>1.6999301668806162</v>
      </c>
    </row>
    <row r="54" spans="2:10" ht="12" customHeight="1" x14ac:dyDescent="0.2">
      <c r="B54" s="7" t="s">
        <v>91</v>
      </c>
      <c r="C54" s="34" t="s">
        <v>92</v>
      </c>
      <c r="D54" s="34"/>
      <c r="E54" s="34"/>
      <c r="F54" s="34"/>
      <c r="G54" s="34"/>
      <c r="H54" s="12">
        <v>7400</v>
      </c>
      <c r="I54" s="13">
        <v>97.2</v>
      </c>
      <c r="J54" s="19">
        <f t="shared" si="0"/>
        <v>1.3135135135135135E-2</v>
      </c>
    </row>
    <row r="55" spans="2:10" ht="24.75" customHeight="1" x14ac:dyDescent="0.2">
      <c r="B55" s="7" t="s">
        <v>93</v>
      </c>
      <c r="C55" s="34" t="s">
        <v>94</v>
      </c>
      <c r="D55" s="34"/>
      <c r="E55" s="34"/>
      <c r="F55" s="34"/>
      <c r="G55" s="34"/>
      <c r="H55" s="12">
        <v>49800</v>
      </c>
      <c r="I55" s="13">
        <v>72564.5</v>
      </c>
      <c r="J55" s="19">
        <f t="shared" si="0"/>
        <v>1.4571184738955822</v>
      </c>
    </row>
    <row r="56" spans="2:10" s="4" customFormat="1" ht="21" customHeight="1" x14ac:dyDescent="0.2">
      <c r="B56" s="8">
        <v>24000000</v>
      </c>
      <c r="C56" s="33" t="s">
        <v>116</v>
      </c>
      <c r="D56" s="33"/>
      <c r="E56" s="33"/>
      <c r="F56" s="33"/>
      <c r="G56" s="33"/>
      <c r="H56" s="12"/>
      <c r="I56" s="11">
        <f>I57</f>
        <v>8580.2000000000007</v>
      </c>
      <c r="J56" s="19"/>
    </row>
    <row r="57" spans="2:10" s="4" customFormat="1" ht="21" customHeight="1" x14ac:dyDescent="0.2">
      <c r="B57" s="8">
        <v>24060000</v>
      </c>
      <c r="C57" s="33" t="s">
        <v>66</v>
      </c>
      <c r="D57" s="33"/>
      <c r="E57" s="33"/>
      <c r="F57" s="33"/>
      <c r="G57" s="33"/>
      <c r="H57" s="12"/>
      <c r="I57" s="11">
        <f>I59+I58</f>
        <v>8580.2000000000007</v>
      </c>
      <c r="J57" s="19"/>
    </row>
    <row r="58" spans="2:10" s="5" customFormat="1" ht="21" customHeight="1" x14ac:dyDescent="0.2">
      <c r="B58" s="7">
        <v>24060300</v>
      </c>
      <c r="C58" s="34" t="s">
        <v>66</v>
      </c>
      <c r="D58" s="34"/>
      <c r="E58" s="34"/>
      <c r="F58" s="34"/>
      <c r="G58" s="34"/>
      <c r="H58" s="12"/>
      <c r="I58" s="13">
        <v>4616.68</v>
      </c>
      <c r="J58" s="19"/>
    </row>
    <row r="59" spans="2:10" s="4" customFormat="1" ht="51.75" customHeight="1" x14ac:dyDescent="0.2">
      <c r="B59" s="7">
        <v>24062200</v>
      </c>
      <c r="C59" s="35" t="s">
        <v>118</v>
      </c>
      <c r="D59" s="36"/>
      <c r="E59" s="36"/>
      <c r="F59" s="36"/>
      <c r="G59" s="37"/>
      <c r="H59" s="12"/>
      <c r="I59" s="13">
        <v>3963.52</v>
      </c>
      <c r="J59" s="19"/>
    </row>
    <row r="60" spans="2:10" ht="12" customHeight="1" x14ac:dyDescent="0.2">
      <c r="B60" s="8" t="s">
        <v>95</v>
      </c>
      <c r="C60" s="33" t="s">
        <v>96</v>
      </c>
      <c r="D60" s="33"/>
      <c r="E60" s="33"/>
      <c r="F60" s="33"/>
      <c r="G60" s="33"/>
      <c r="H60" s="11">
        <f>H61</f>
        <v>44371895</v>
      </c>
      <c r="I60" s="11">
        <f>I61</f>
        <v>42344045</v>
      </c>
      <c r="J60" s="18">
        <f t="shared" si="0"/>
        <v>0.95429877403252672</v>
      </c>
    </row>
    <row r="61" spans="2:10" ht="12" customHeight="1" x14ac:dyDescent="0.2">
      <c r="B61" s="8" t="s">
        <v>97</v>
      </c>
      <c r="C61" s="33" t="s">
        <v>98</v>
      </c>
      <c r="D61" s="33"/>
      <c r="E61" s="33"/>
      <c r="F61" s="33"/>
      <c r="G61" s="33"/>
      <c r="H61" s="11">
        <f>H62</f>
        <v>44371895</v>
      </c>
      <c r="I61" s="11">
        <f>I62</f>
        <v>42344045</v>
      </c>
      <c r="J61" s="18">
        <f t="shared" si="0"/>
        <v>0.95429877403252672</v>
      </c>
    </row>
    <row r="62" spans="2:10" ht="12" customHeight="1" x14ac:dyDescent="0.2">
      <c r="B62" s="8" t="s">
        <v>99</v>
      </c>
      <c r="C62" s="33" t="s">
        <v>100</v>
      </c>
      <c r="D62" s="33"/>
      <c r="E62" s="33"/>
      <c r="F62" s="33"/>
      <c r="G62" s="33"/>
      <c r="H62" s="11">
        <f>H63+H64+H65</f>
        <v>44371895</v>
      </c>
      <c r="I62" s="11">
        <f>I63+I64+I65</f>
        <v>42344045</v>
      </c>
      <c r="J62" s="18">
        <f t="shared" si="0"/>
        <v>0.95429877403252672</v>
      </c>
    </row>
    <row r="63" spans="2:10" ht="28.5" customHeight="1" x14ac:dyDescent="0.2">
      <c r="B63" s="7" t="s">
        <v>101</v>
      </c>
      <c r="C63" s="34" t="s">
        <v>102</v>
      </c>
      <c r="D63" s="34"/>
      <c r="E63" s="34"/>
      <c r="F63" s="34"/>
      <c r="G63" s="34"/>
      <c r="H63" s="12">
        <v>144930</v>
      </c>
      <c r="I63" s="13">
        <v>144930</v>
      </c>
      <c r="J63" s="19">
        <f t="shared" si="0"/>
        <v>1</v>
      </c>
    </row>
    <row r="64" spans="2:10" ht="28.5" customHeight="1" x14ac:dyDescent="0.2">
      <c r="B64" s="7" t="s">
        <v>103</v>
      </c>
      <c r="C64" s="34" t="s">
        <v>104</v>
      </c>
      <c r="D64" s="34"/>
      <c r="E64" s="34"/>
      <c r="F64" s="34"/>
      <c r="G64" s="34"/>
      <c r="H64" s="12">
        <v>252665</v>
      </c>
      <c r="I64" s="13">
        <v>252665</v>
      </c>
      <c r="J64" s="19">
        <f t="shared" si="0"/>
        <v>1</v>
      </c>
    </row>
    <row r="65" spans="1:14" ht="12" customHeight="1" x14ac:dyDescent="0.2">
      <c r="B65" s="7" t="s">
        <v>105</v>
      </c>
      <c r="C65" s="34" t="s">
        <v>106</v>
      </c>
      <c r="D65" s="34"/>
      <c r="E65" s="34"/>
      <c r="F65" s="34"/>
      <c r="G65" s="34"/>
      <c r="H65" s="12">
        <v>43974300</v>
      </c>
      <c r="I65" s="13">
        <v>41946450</v>
      </c>
      <c r="J65" s="19">
        <f t="shared" si="0"/>
        <v>0.95388556497772559</v>
      </c>
    </row>
    <row r="66" spans="1:14" ht="15" customHeight="1" x14ac:dyDescent="0.2">
      <c r="B66" s="26" t="s">
        <v>107</v>
      </c>
      <c r="C66" s="27"/>
      <c r="D66" s="27"/>
      <c r="E66" s="27"/>
      <c r="F66" s="27"/>
      <c r="G66" s="28"/>
      <c r="H66" s="11">
        <f>H5+H37</f>
        <v>81260300</v>
      </c>
      <c r="I66" s="11">
        <f>I5+I37</f>
        <v>81960769.320000008</v>
      </c>
      <c r="J66" s="18">
        <f t="shared" si="0"/>
        <v>1.008620068102136</v>
      </c>
    </row>
    <row r="67" spans="1:14" ht="15" customHeight="1" x14ac:dyDescent="0.2">
      <c r="B67" s="26" t="s">
        <v>108</v>
      </c>
      <c r="C67" s="27"/>
      <c r="D67" s="27"/>
      <c r="E67" s="27"/>
      <c r="F67" s="27"/>
      <c r="G67" s="28"/>
      <c r="H67" s="11">
        <f>H66+H60</f>
        <v>125632195</v>
      </c>
      <c r="I67" s="11">
        <f>I66+I60</f>
        <v>124304814.32000001</v>
      </c>
      <c r="J67" s="18">
        <f t="shared" si="0"/>
        <v>0.98943439076265449</v>
      </c>
    </row>
    <row r="68" spans="1:14" ht="9" customHeight="1" x14ac:dyDescent="0.2"/>
    <row r="69" spans="1:14" ht="6" customHeight="1" x14ac:dyDescent="0.2"/>
    <row r="70" spans="1:14" s="5" customFormat="1" ht="17.100000000000001" customHeight="1" x14ac:dyDescent="0.3">
      <c r="A70" s="21"/>
      <c r="B70" s="25" t="s">
        <v>117</v>
      </c>
      <c r="C70" s="25"/>
      <c r="D70" s="25"/>
      <c r="E70" s="25"/>
      <c r="F70" s="25"/>
      <c r="G70" s="22"/>
      <c r="H70" s="25" t="s">
        <v>119</v>
      </c>
      <c r="I70" s="25"/>
      <c r="J70" s="25"/>
      <c r="K70" s="25"/>
      <c r="L70" s="23"/>
      <c r="M70" s="24"/>
      <c r="N70" s="21"/>
    </row>
    <row r="71" spans="1:14" s="5" customFormat="1" ht="6" customHeight="1" x14ac:dyDescent="0.2">
      <c r="J71" s="20"/>
    </row>
    <row r="72" spans="1:14" ht="17.100000000000001" customHeight="1" x14ac:dyDescent="0.3">
      <c r="B72" s="38"/>
      <c r="C72" s="38"/>
      <c r="D72" s="38"/>
      <c r="E72" s="38"/>
      <c r="F72" s="15"/>
      <c r="G72" s="38"/>
      <c r="H72" s="38"/>
      <c r="I72" s="38"/>
      <c r="J72" s="38"/>
    </row>
  </sheetData>
  <mergeCells count="70">
    <mergeCell ref="C12:G12"/>
    <mergeCell ref="C13:G13"/>
    <mergeCell ref="C58:G58"/>
    <mergeCell ref="C56:G56"/>
    <mergeCell ref="C57:G57"/>
    <mergeCell ref="C50:G50"/>
    <mergeCell ref="C51:G51"/>
    <mergeCell ref="C52:G52"/>
    <mergeCell ref="C47:G47"/>
    <mergeCell ref="C48:G48"/>
    <mergeCell ref="C49:G49"/>
    <mergeCell ref="C44:G44"/>
    <mergeCell ref="C45:G45"/>
    <mergeCell ref="C46:G46"/>
    <mergeCell ref="C41:G41"/>
    <mergeCell ref="C42:G42"/>
    <mergeCell ref="C59:G59"/>
    <mergeCell ref="C33:G33"/>
    <mergeCell ref="C34:G34"/>
    <mergeCell ref="G72:J72"/>
    <mergeCell ref="B72:E72"/>
    <mergeCell ref="B67:G67"/>
    <mergeCell ref="C65:G65"/>
    <mergeCell ref="B66:G66"/>
    <mergeCell ref="C63:G63"/>
    <mergeCell ref="C64:G64"/>
    <mergeCell ref="C60:G60"/>
    <mergeCell ref="C61:G61"/>
    <mergeCell ref="C62:G62"/>
    <mergeCell ref="C53:G53"/>
    <mergeCell ref="C54:G54"/>
    <mergeCell ref="C55:G55"/>
    <mergeCell ref="C43:G43"/>
    <mergeCell ref="C38:G38"/>
    <mergeCell ref="C39:G39"/>
    <mergeCell ref="C40:G40"/>
    <mergeCell ref="C35:G35"/>
    <mergeCell ref="C36:G36"/>
    <mergeCell ref="C37:G37"/>
    <mergeCell ref="C30:G30"/>
    <mergeCell ref="C31:G31"/>
    <mergeCell ref="C32:G32"/>
    <mergeCell ref="C29:G29"/>
    <mergeCell ref="C26:G26"/>
    <mergeCell ref="C27:G27"/>
    <mergeCell ref="C28:G28"/>
    <mergeCell ref="C15:G15"/>
    <mergeCell ref="C16:G16"/>
    <mergeCell ref="C23:G23"/>
    <mergeCell ref="C24:G24"/>
    <mergeCell ref="C25:G25"/>
    <mergeCell ref="C20:G20"/>
    <mergeCell ref="C21:G21"/>
    <mergeCell ref="C22:G22"/>
    <mergeCell ref="B70:F70"/>
    <mergeCell ref="H70:K70"/>
    <mergeCell ref="C4:G4"/>
    <mergeCell ref="C5:G5"/>
    <mergeCell ref="B1:K1"/>
    <mergeCell ref="B2:J2"/>
    <mergeCell ref="C9:G9"/>
    <mergeCell ref="C10:G10"/>
    <mergeCell ref="C11:G11"/>
    <mergeCell ref="C6:G6"/>
    <mergeCell ref="C7:G7"/>
    <mergeCell ref="C8:G8"/>
    <mergeCell ref="C17:G17"/>
    <mergeCell ref="C18:G18"/>
    <mergeCell ref="C19:G19"/>
    <mergeCell ref="C14:G14"/>
  </mergeCells>
  <pageMargins left="0.23622047244094491" right="0.23622047244094491" top="0.39370078740157483" bottom="0.39370078740157483" header="0.31496062992125984" footer="0.31496062992125984"/>
  <pageSetup paperSize="9" scale="76" fitToHeight="100" orientation="portrait" verticalDpi="0" r:id="rId1"/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Marina_Rada</cp:lastModifiedBy>
  <cp:lastPrinted>2020-10-05T07:44:40Z</cp:lastPrinted>
  <dcterms:created xsi:type="dcterms:W3CDTF">2020-10-02T10:29:03Z</dcterms:created>
  <dcterms:modified xsi:type="dcterms:W3CDTF">2020-10-06T11:18:50Z</dcterms:modified>
</cp:coreProperties>
</file>