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58 сесія\"/>
    </mc:Choice>
  </mc:AlternateContent>
  <bookViews>
    <workbookView xWindow="0" yWindow="0" windowWidth="21570" windowHeight="8085"/>
  </bookViews>
  <sheets>
    <sheet name="Лист1" sheetId="1" r:id="rId1"/>
  </sheets>
  <definedNames>
    <definedName name="_xlnm.Print_Area" localSheetId="0">Лист1!$A$1:$J$71</definedName>
  </definedNames>
  <calcPr calcId="162913"/>
</workbook>
</file>

<file path=xl/calcChain.xml><?xml version="1.0" encoding="utf-8"?>
<calcChain xmlns="http://schemas.openxmlformats.org/spreadsheetml/2006/main">
  <c r="L9" i="1" l="1"/>
  <c r="L12" i="1"/>
  <c r="L14" i="1"/>
  <c r="L16" i="1"/>
  <c r="L19" i="1"/>
  <c r="L21" i="1"/>
  <c r="L22" i="1"/>
  <c r="L25" i="1"/>
  <c r="L26" i="1"/>
  <c r="L27" i="1"/>
  <c r="L28" i="1"/>
  <c r="M28" i="1" s="1"/>
  <c r="L29" i="1"/>
  <c r="M29" i="1" s="1"/>
  <c r="L30" i="1"/>
  <c r="L31" i="1"/>
  <c r="L32" i="1"/>
  <c r="L33" i="1"/>
  <c r="L34" i="1"/>
  <c r="L36" i="1"/>
  <c r="L37" i="1"/>
  <c r="L41" i="1"/>
  <c r="L43" i="1"/>
  <c r="L44" i="1"/>
  <c r="L47" i="1"/>
  <c r="L49" i="1"/>
  <c r="L50" i="1"/>
  <c r="L52" i="1"/>
  <c r="L54" i="1"/>
  <c r="L55" i="1"/>
  <c r="L56" i="1"/>
  <c r="L59" i="1"/>
  <c r="L60" i="1"/>
  <c r="L64" i="1"/>
  <c r="L65" i="1"/>
  <c r="H53" i="1" l="1"/>
  <c r="G53" i="1"/>
  <c r="H58" i="1"/>
  <c r="H57" i="1" s="1"/>
  <c r="G58" i="1"/>
  <c r="G57" i="1" s="1"/>
  <c r="H11" i="1"/>
  <c r="G11" i="1"/>
  <c r="H15" i="1"/>
  <c r="H13" i="1"/>
  <c r="G13" i="1"/>
  <c r="G15" i="1"/>
  <c r="G10" i="1" l="1"/>
  <c r="L58" i="1"/>
  <c r="L53" i="1"/>
  <c r="H10" i="1"/>
  <c r="L10" i="1" s="1"/>
  <c r="L11" i="1"/>
  <c r="L13" i="1"/>
  <c r="L57" i="1"/>
  <c r="L15" i="1"/>
  <c r="H63" i="1"/>
  <c r="H51" i="1"/>
  <c r="H42" i="1"/>
  <c r="H40" i="1"/>
  <c r="H35" i="1"/>
  <c r="H24" i="1"/>
  <c r="H20" i="1"/>
  <c r="H18" i="1"/>
  <c r="H8" i="1"/>
  <c r="H48" i="1"/>
  <c r="I12" i="1"/>
  <c r="I19" i="1"/>
  <c r="I21" i="1"/>
  <c r="I22" i="1"/>
  <c r="I25" i="1"/>
  <c r="I26" i="1"/>
  <c r="I27" i="1"/>
  <c r="I28" i="1"/>
  <c r="I29" i="1"/>
  <c r="I30" i="1"/>
  <c r="I31" i="1"/>
  <c r="I32" i="1"/>
  <c r="I33" i="1"/>
  <c r="I34" i="1"/>
  <c r="I36" i="1"/>
  <c r="I37" i="1"/>
  <c r="I43" i="1"/>
  <c r="I44" i="1"/>
  <c r="I47" i="1"/>
  <c r="I49" i="1"/>
  <c r="I52" i="1"/>
  <c r="I54" i="1"/>
  <c r="I55" i="1"/>
  <c r="I56" i="1"/>
  <c r="I64" i="1"/>
  <c r="I65" i="1"/>
  <c r="G63" i="1"/>
  <c r="G62" i="1" s="1"/>
  <c r="G61" i="1" s="1"/>
  <c r="G51" i="1"/>
  <c r="G46" i="1"/>
  <c r="G42" i="1"/>
  <c r="G40" i="1"/>
  <c r="G35" i="1"/>
  <c r="I35" i="1" s="1"/>
  <c r="G24" i="1"/>
  <c r="G8" i="1"/>
  <c r="G7" i="1" s="1"/>
  <c r="G20" i="1"/>
  <c r="I20" i="1" s="1"/>
  <c r="G18" i="1"/>
  <c r="L40" i="1" l="1"/>
  <c r="L24" i="1"/>
  <c r="I48" i="1"/>
  <c r="L48" i="1"/>
  <c r="L51" i="1"/>
  <c r="L20" i="1"/>
  <c r="L42" i="1"/>
  <c r="H7" i="1"/>
  <c r="L7" i="1" s="1"/>
  <c r="L8" i="1"/>
  <c r="H62" i="1"/>
  <c r="I62" i="1" s="1"/>
  <c r="L63" i="1"/>
  <c r="L18" i="1"/>
  <c r="L35" i="1"/>
  <c r="G17" i="1"/>
  <c r="H46" i="1"/>
  <c r="I46" i="1" s="1"/>
  <c r="I11" i="1"/>
  <c r="H39" i="1"/>
  <c r="H23" i="1"/>
  <c r="H17" i="1"/>
  <c r="L17" i="1" s="1"/>
  <c r="I51" i="1"/>
  <c r="I53" i="1"/>
  <c r="I10" i="1"/>
  <c r="G23" i="1"/>
  <c r="G39" i="1"/>
  <c r="I24" i="1"/>
  <c r="I63" i="1"/>
  <c r="G45" i="1"/>
  <c r="G38" i="1" s="1"/>
  <c r="I42" i="1"/>
  <c r="I18" i="1"/>
  <c r="H45" i="1" l="1"/>
  <c r="L46" i="1"/>
  <c r="L39" i="1"/>
  <c r="H61" i="1"/>
  <c r="L62" i="1"/>
  <c r="L23" i="1"/>
  <c r="I45" i="1"/>
  <c r="I39" i="1"/>
  <c r="I23" i="1"/>
  <c r="H6" i="1"/>
  <c r="L6" i="1" s="1"/>
  <c r="I17" i="1"/>
  <c r="G6" i="1"/>
  <c r="H38" i="1" l="1"/>
  <c r="L38" i="1" s="1"/>
  <c r="L45" i="1"/>
  <c r="L61" i="1"/>
  <c r="I61" i="1"/>
  <c r="H66" i="1"/>
  <c r="I6" i="1"/>
  <c r="I38" i="1"/>
  <c r="G66" i="1"/>
  <c r="H67" i="1" l="1"/>
  <c r="L66" i="1"/>
  <c r="K66" i="1"/>
  <c r="G67" i="1"/>
  <c r="I66" i="1"/>
  <c r="M66" i="1"/>
  <c r="N66" i="1" l="1"/>
  <c r="L67" i="1"/>
  <c r="I67" i="1"/>
</calcChain>
</file>

<file path=xl/sharedStrings.xml><?xml version="1.0" encoding="utf-8"?>
<sst xmlns="http://schemas.openxmlformats.org/spreadsheetml/2006/main" count="124" uniqueCount="121">
  <si>
    <t>грн.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</si>
  <si>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</si>
  <si>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</si>
  <si>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</si>
  <si>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</si>
  <si>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</si>
  <si>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</si>
  <si>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</si>
  <si>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</si>
  <si>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</si>
  <si>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</si>
  <si>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</si>
  <si>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</si>
  <si>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</si>
  <si>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</si>
  <si>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</si>
  <si>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</si>
  <si>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</si>
  <si>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</si>
  <si>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</si>
  <si>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</si>
  <si>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</si>
  <si>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</si>
  <si>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</si>
  <si>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</si>
  <si>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</si>
  <si>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</si>
  <si>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</si>
  <si>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</si>
  <si>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 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</si>
  <si>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</si>
  <si>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</si>
  <si>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</si>
  <si>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</si>
  <si>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</si>
  <si>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</si>
  <si>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</si>
  <si>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</si>
  <si>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</si>
  <si>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</si>
  <si>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</si>
  <si>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</si>
  <si>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</si>
  <si>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</si>
  <si>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</si>
  <si>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</si>
  <si>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</si>
  <si>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</si>
  <si>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</si>
  <si>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</si>
  <si>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</si>
  <si>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</si>
  <si>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</si>
  <si>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</si>
  <si>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</si>
  <si>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</si>
  <si>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</si>
  <si>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</si>
  <si>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</si>
  <si>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</si>
  <si>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</si>
  <si>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</si>
  <si>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</si>
  <si>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</si>
  <si>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</si>
  <si>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</si>
  <si>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</si>
  <si>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</si>
  <si>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</si>
  <si>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</si>
  <si>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</si>
  <si>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</si>
  <si>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</si>
  <si>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</si>
  <si>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</si>
  <si>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</si>
  <si>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</si>
  <si>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</si>
  <si>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</si>
  <si>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</si>
  <si>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</si>
  <si>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</si>
  <si>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</si>
  <si>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</si>
  <si>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</si>
  <si>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</si>
  <si>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</si>
  <si>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</si>
  <si>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</si>
  <si>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</si>
  <si>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</si>
  <si>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</si>
  <si>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22090200</t>
  </si>
  <si>
    <t>Державне мито, не віднесене до інших категорій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</si>
  <si>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</si>
  <si>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</si>
  <si>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</si>
  <si>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</si>
  <si>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</si>
  <si>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</si>
  <si>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41050000</t>
  </si>
  <si>
    <t>Субвенції з місцевих бюджетів іншим місцевим бюджетам</t>
  </si>
  <si>
    <t>41052300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</si>
  <si>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</si>
  <si>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41053900</t>
  </si>
  <si>
    <t>Інші субвенції з місцевого бюджету</t>
  </si>
  <si>
    <t>Усього ( без урахування трансфертів)</t>
  </si>
  <si>
    <t>Усього</t>
  </si>
  <si>
    <t>Т.Клєпікова</t>
  </si>
  <si>
    <t>План за 1 півріччя</t>
  </si>
  <si>
    <t>Факт 1 півріччя</t>
  </si>
  <si>
    <t>% виконання</t>
  </si>
  <si>
    <t>АНАЛІЗ</t>
  </si>
  <si>
    <t>виконання доходів загального фонду бюджету м.Боярка за 1 півріччя 2019 року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</si>
  <si>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</si>
  <si>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Інші неподаткові надходження  </t>
  </si>
  <si>
    <t>Рентна плата за спеціальне використання води </t>
  </si>
  <si>
    <t>Рентна плата за користування надрами </t>
  </si>
  <si>
    <t>Рентна плата за спеціальне використання води водних об`єктів місцевого значення </t>
  </si>
  <si>
    <t>Рентна плата за користування надрами для видобування корисних копалин загальнодержавного значення </t>
  </si>
  <si>
    <t>Начальник бюджетного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</si>
</sst>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 x14ac:knownFonts="1"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7"/>
      <color theme="1"/>
      <name val="Arial Cyr"/>
      <charset val="204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b/>
      <sz val="16"/>
      <color theme="1"/>
      <name val="Arial Cyr"/>
      <charset val="204"/>
    </font>
    <font>
      <sz val="8"/>
      <color theme="1"/>
      <name val="Times New Roman Cyr"/>
      <charset val="204"/>
    </font>
    <font>
      <b/>
      <sz val="8"/>
      <color theme="1"/>
      <name val="Times New Roman Cyr"/>
      <charset val="204"/>
    </font>
    <font>
      <b/>
      <sz val="9"/>
      <color theme="1"/>
      <name val="Times New Roman Cyr"/>
      <charset val="204"/>
    </font>
    <font>
      <b/>
      <sz val="8"/>
      <color theme="1"/>
      <name val="Arial Cyr"/>
      <charset val="204"/>
    </font>
    <font>
      <b/>
      <sz val="10"/>
      <color theme="1"/>
      <name val="Times New Roman Cyr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Arial Cyr"/>
      <charset val="204"/>
    </font>
    <font>
      <sz val="10"/>
      <color theme="1"/>
      <name val="Times New Roman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 applyAlignment="1">
      <alignment horizontal="right" vertical="top" wrapText="1"/>
    </xf>
    <xf numFmtId="0" fontId="8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vertical="top" wrapText="1"/>
    </xf>
    <xf numFmtId="0" fontId="12" fillId="0" borderId="0" xfId="0" applyFont="1"/>
    <xf numFmtId="0" fontId="14" fillId="0" borderId="3" xfId="0" quotePrefix="1" applyNumberFormat="1" applyFont="1" applyBorder="1" applyAlignment="1">
      <alignment horizontal="left" vertical="top" wrapText="1"/>
    </xf>
    <xf numFmtId="0" fontId="10" fillId="0" borderId="3" xfId="0" quotePrefix="1" applyNumberFormat="1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10" fontId="11" fillId="0" borderId="6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5" fillId="2" borderId="3" xfId="0" quotePrefix="1" applyNumberFormat="1" applyFont="1" applyFill="1" applyBorder="1" applyAlignment="1">
      <alignment horizontal="left" vertical="center" wrapText="1"/>
    </xf>
    <xf numFmtId="0" fontId="16" fillId="0" borderId="0" xfId="0" applyFont="1"/>
    <xf numFmtId="2" fontId="10" fillId="0" borderId="3" xfId="0" applyNumberFormat="1" applyFont="1" applyBorder="1" applyAlignment="1">
      <alignment horizontal="right" vertical="center" wrapText="1"/>
    </xf>
    <xf numFmtId="2" fontId="14" fillId="0" borderId="3" xfId="0" applyNumberFormat="1" applyFont="1" applyBorder="1" applyAlignment="1">
      <alignment horizontal="right" vertical="center" wrapText="1"/>
    </xf>
    <xf numFmtId="2" fontId="10" fillId="0" borderId="7" xfId="0" applyNumberFormat="1" applyFont="1" applyBorder="1" applyAlignment="1">
      <alignment vertical="center" wrapText="1"/>
    </xf>
    <xf numFmtId="0" fontId="0" fillId="0" borderId="3" xfId="0" applyBorder="1"/>
    <xf numFmtId="2" fontId="0" fillId="0" borderId="3" xfId="0" applyNumberFormat="1" applyBorder="1"/>
    <xf numFmtId="164" fontId="0" fillId="0" borderId="3" xfId="0" applyNumberForma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2" fontId="17" fillId="0" borderId="3" xfId="0" applyNumberFormat="1" applyFont="1" applyBorder="1"/>
    <xf numFmtId="2" fontId="0" fillId="0" borderId="0" xfId="0" applyNumberFormat="1"/>
    <xf numFmtId="2" fontId="17" fillId="0" borderId="0" xfId="0" applyNumberFormat="1" applyFont="1"/>
    <xf numFmtId="2" fontId="0" fillId="0" borderId="7" xfId="0" applyNumberFormat="1" applyBorder="1"/>
    <xf numFmtId="2" fontId="0" fillId="0" borderId="8" xfId="0" applyNumberFormat="1" applyBorder="1"/>
    <xf numFmtId="0" fontId="1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71"/>
  <sheetViews>
    <sheetView showGridLines="0" tabSelected="1" view="pageBreakPreview" topLeftCell="A6" zoomScale="90" zoomScaleNormal="90" zoomScaleSheetLayoutView="90" workbookViewId="0">
      <selection activeCell="Q8" sqref="Q8"/>
    </sheetView>
  </sheetViews>
  <sheetFormatPr defaultRowHeight="12.75" x14ac:dyDescent="0.2"/>
  <cols>
    <col min="1" max="1" width="17.140625" customWidth="1"/>
    <col min="2" max="2" width="7.5703125" customWidth="1"/>
    <col min="3" max="3" width="20.5703125" customWidth="1"/>
    <col min="4" max="4" width="14.140625" customWidth="1"/>
    <col min="5" max="5" width="17.42578125" customWidth="1"/>
    <col min="6" max="6" width="7.7109375" customWidth="1"/>
    <col min="7" max="7" width="14" customWidth="1"/>
    <col min="8" max="8" width="11.7109375" customWidth="1"/>
    <col min="9" max="9" width="10" customWidth="1"/>
    <col min="11" max="11" width="10.42578125" bestFit="1" customWidth="1"/>
    <col min="12" max="12" width="11.140625" customWidth="1"/>
    <col min="13" max="13" width="12.42578125" customWidth="1"/>
    <col min="14" max="14" width="9.42578125" bestFit="1" customWidth="1"/>
  </cols>
  <sheetData>
    <row r="1" spans="1:12" ht="18.75" customHeight="1" x14ac:dyDescent="0.2">
      <c r="A1" s="7"/>
      <c r="B1" s="7"/>
      <c r="C1" s="44" t="s">
        <v>112</v>
      </c>
      <c r="D1" s="44"/>
      <c r="E1" s="44"/>
      <c r="F1" s="44"/>
      <c r="G1" s="7"/>
      <c r="H1" s="7"/>
      <c r="I1" s="7"/>
    </row>
    <row r="2" spans="1:12" ht="21" customHeight="1" x14ac:dyDescent="0.2">
      <c r="A2" s="44" t="s">
        <v>113</v>
      </c>
      <c r="B2" s="44"/>
      <c r="C2" s="44"/>
      <c r="D2" s="44"/>
      <c r="E2" s="44"/>
      <c r="F2" s="44"/>
      <c r="G2" s="44"/>
      <c r="H2" s="44"/>
      <c r="I2" s="44"/>
    </row>
    <row r="3" spans="1:12" ht="12.75" customHeight="1" thickBot="1" x14ac:dyDescent="0.25">
      <c r="A3" s="5"/>
      <c r="B3" s="5"/>
      <c r="C3" s="43"/>
      <c r="D3" s="43"/>
      <c r="E3" s="43"/>
      <c r="F3" s="43"/>
      <c r="G3" s="43"/>
      <c r="H3" s="43"/>
      <c r="I3" s="1" t="s">
        <v>0</v>
      </c>
    </row>
    <row r="4" spans="1:12" ht="39.75" customHeight="1" thickBot="1" x14ac:dyDescent="0.25">
      <c r="A4" s="13" t="s">
        <v>1</v>
      </c>
      <c r="B4" s="34" t="s">
        <v>2</v>
      </c>
      <c r="C4" s="35"/>
      <c r="D4" s="35"/>
      <c r="E4" s="35"/>
      <c r="F4" s="36"/>
      <c r="G4" s="2" t="s">
        <v>109</v>
      </c>
      <c r="H4" s="11" t="s">
        <v>110</v>
      </c>
      <c r="I4" s="12" t="s">
        <v>111</v>
      </c>
      <c r="L4" s="19"/>
    </row>
    <row r="5" spans="1:12" ht="12.75" customHeight="1" x14ac:dyDescent="0.2">
      <c r="A5" s="3">
        <v>1</v>
      </c>
      <c r="B5" s="37">
        <v>2</v>
      </c>
      <c r="C5" s="38"/>
      <c r="D5" s="38"/>
      <c r="E5" s="38"/>
      <c r="F5" s="39"/>
      <c r="G5" s="4">
        <v>3</v>
      </c>
      <c r="H5" s="6">
        <v>4</v>
      </c>
      <c r="I5" s="6">
        <v>5</v>
      </c>
      <c r="L5" s="19"/>
    </row>
    <row r="6" spans="1:12" ht="15.75" customHeight="1" x14ac:dyDescent="0.2">
      <c r="A6" s="10" t="s">
        <v>3</v>
      </c>
      <c r="B6" s="30" t="s">
        <v>4</v>
      </c>
      <c r="C6" s="30"/>
      <c r="D6" s="30"/>
      <c r="E6" s="30"/>
      <c r="F6" s="30"/>
      <c r="G6" s="16">
        <f>G7+G10+G17+G23</f>
        <v>41891500</v>
      </c>
      <c r="H6" s="16">
        <f>H7+H10+H17+H23</f>
        <v>48951714.050000004</v>
      </c>
      <c r="I6" s="22">
        <f>H6/G6</f>
        <v>1.1685357184631728</v>
      </c>
      <c r="L6" s="20">
        <f>H6-G6</f>
        <v>7060214.0500000045</v>
      </c>
    </row>
    <row r="7" spans="1:12" ht="17.25" customHeight="1" x14ac:dyDescent="0.2">
      <c r="A7" s="10" t="s">
        <v>5</v>
      </c>
      <c r="B7" s="30" t="s">
        <v>6</v>
      </c>
      <c r="C7" s="30"/>
      <c r="D7" s="30"/>
      <c r="E7" s="30"/>
      <c r="F7" s="30"/>
      <c r="G7" s="16">
        <f>G8</f>
        <v>0</v>
      </c>
      <c r="H7" s="16">
        <f>H8</f>
        <v>37884.6</v>
      </c>
      <c r="I7" s="21"/>
      <c r="L7" s="20">
        <f t="shared" ref="L7:L67" si="0">H7-G7</f>
        <v>37884.6</v>
      </c>
    </row>
    <row r="8" spans="1:12" ht="17.25" customHeight="1" x14ac:dyDescent="0.2">
      <c r="A8" s="10" t="s">
        <v>7</v>
      </c>
      <c r="B8" s="30" t="s">
        <v>8</v>
      </c>
      <c r="C8" s="30"/>
      <c r="D8" s="30"/>
      <c r="E8" s="30"/>
      <c r="F8" s="30"/>
      <c r="G8" s="16">
        <f>G9</f>
        <v>0</v>
      </c>
      <c r="H8" s="16">
        <f>H9</f>
        <v>37884.6</v>
      </c>
      <c r="I8" s="21"/>
      <c r="L8" s="20">
        <f t="shared" si="0"/>
        <v>37884.6</v>
      </c>
    </row>
    <row r="9" spans="1:12" ht="12" customHeight="1" x14ac:dyDescent="0.2">
      <c r="A9" s="9" t="s">
        <v>9</v>
      </c>
      <c r="B9" s="29" t="s">
        <v>10</v>
      </c>
      <c r="C9" s="29"/>
      <c r="D9" s="29"/>
      <c r="E9" s="29"/>
      <c r="F9" s="29"/>
      <c r="G9" s="17">
        <v>0</v>
      </c>
      <c r="H9" s="17">
        <v>37884.6</v>
      </c>
      <c r="I9" s="21"/>
      <c r="L9" s="20">
        <f t="shared" si="0"/>
        <v>37884.6</v>
      </c>
    </row>
    <row r="10" spans="1:12" ht="15.75" customHeight="1" x14ac:dyDescent="0.2">
      <c r="A10" s="10" t="s">
        <v>11</v>
      </c>
      <c r="B10" s="30" t="s">
        <v>12</v>
      </c>
      <c r="C10" s="30"/>
      <c r="D10" s="30"/>
      <c r="E10" s="30"/>
      <c r="F10" s="30"/>
      <c r="G10" s="16">
        <f>G11+G13+G15</f>
        <v>144500</v>
      </c>
      <c r="H10" s="16">
        <f>H11+H13+H15</f>
        <v>90369.69</v>
      </c>
      <c r="I10" s="22">
        <f t="shared" ref="I10:I67" si="1">H10/G10</f>
        <v>0.6253957785467128</v>
      </c>
      <c r="L10" s="20">
        <f t="shared" si="0"/>
        <v>-54130.31</v>
      </c>
    </row>
    <row r="11" spans="1:12" ht="18" customHeight="1" x14ac:dyDescent="0.2">
      <c r="A11" s="10" t="s">
        <v>13</v>
      </c>
      <c r="B11" s="30" t="s">
        <v>14</v>
      </c>
      <c r="C11" s="30"/>
      <c r="D11" s="30"/>
      <c r="E11" s="30"/>
      <c r="F11" s="30"/>
      <c r="G11" s="16">
        <f>G12</f>
        <v>144500</v>
      </c>
      <c r="H11" s="16">
        <f>H12</f>
        <v>64388.98</v>
      </c>
      <c r="I11" s="22">
        <f t="shared" si="1"/>
        <v>0.44559847750865056</v>
      </c>
      <c r="L11" s="20">
        <f t="shared" si="0"/>
        <v>-80111.01999999999</v>
      </c>
    </row>
    <row r="12" spans="1:12" ht="21" customHeight="1" x14ac:dyDescent="0.2">
      <c r="A12" s="9" t="s">
        <v>15</v>
      </c>
      <c r="B12" s="29" t="s">
        <v>16</v>
      </c>
      <c r="C12" s="29"/>
      <c r="D12" s="29"/>
      <c r="E12" s="29"/>
      <c r="F12" s="29"/>
      <c r="G12" s="17">
        <v>144500</v>
      </c>
      <c r="H12" s="17">
        <v>64388.98</v>
      </c>
      <c r="I12" s="21">
        <f t="shared" si="1"/>
        <v>0.44559847750865056</v>
      </c>
      <c r="L12" s="20">
        <f t="shared" si="0"/>
        <v>-80111.01999999999</v>
      </c>
    </row>
    <row r="13" spans="1:12" ht="21" customHeight="1" x14ac:dyDescent="0.2">
      <c r="A13" s="14">
        <v>13020000</v>
      </c>
      <c r="B13" s="40" t="s">
        <v>116</v>
      </c>
      <c r="C13" s="41"/>
      <c r="D13" s="41"/>
      <c r="E13" s="41"/>
      <c r="F13" s="42"/>
      <c r="G13" s="16">
        <f>G14</f>
        <v>0</v>
      </c>
      <c r="H13" s="16">
        <f>H14</f>
        <v>182.75</v>
      </c>
      <c r="I13" s="21"/>
      <c r="L13" s="20">
        <f t="shared" si="0"/>
        <v>182.75</v>
      </c>
    </row>
    <row r="14" spans="1:12" ht="21" customHeight="1" x14ac:dyDescent="0.2">
      <c r="A14" s="9">
        <v>13020200</v>
      </c>
      <c r="B14" s="49" t="s">
        <v>118</v>
      </c>
      <c r="C14" s="50"/>
      <c r="D14" s="50"/>
      <c r="E14" s="50"/>
      <c r="F14" s="51"/>
      <c r="G14" s="17"/>
      <c r="H14" s="17">
        <v>182.75</v>
      </c>
      <c r="I14" s="21"/>
      <c r="L14" s="20">
        <f t="shared" si="0"/>
        <v>182.75</v>
      </c>
    </row>
    <row r="15" spans="1:12" ht="21" customHeight="1" x14ac:dyDescent="0.2">
      <c r="A15" s="14">
        <v>13030000</v>
      </c>
      <c r="B15" s="40" t="s">
        <v>117</v>
      </c>
      <c r="C15" s="41"/>
      <c r="D15" s="41"/>
      <c r="E15" s="41"/>
      <c r="F15" s="42"/>
      <c r="G15" s="16">
        <f>G16</f>
        <v>0</v>
      </c>
      <c r="H15" s="16">
        <f>H16</f>
        <v>25797.96</v>
      </c>
      <c r="I15" s="21"/>
      <c r="L15" s="20">
        <f t="shared" si="0"/>
        <v>25797.96</v>
      </c>
    </row>
    <row r="16" spans="1:12" ht="23.25" customHeight="1" x14ac:dyDescent="0.2">
      <c r="A16" s="9">
        <v>13030100</v>
      </c>
      <c r="B16" s="31" t="s">
        <v>119</v>
      </c>
      <c r="C16" s="32"/>
      <c r="D16" s="32"/>
      <c r="E16" s="32"/>
      <c r="F16" s="33"/>
      <c r="G16" s="16"/>
      <c r="H16" s="17">
        <v>25797.96</v>
      </c>
      <c r="I16" s="21"/>
      <c r="L16" s="20">
        <f t="shared" si="0"/>
        <v>25797.96</v>
      </c>
    </row>
    <row r="17" spans="1:13" ht="16.5" customHeight="1" x14ac:dyDescent="0.2">
      <c r="A17" s="10" t="s">
        <v>17</v>
      </c>
      <c r="B17" s="30" t="s">
        <v>18</v>
      </c>
      <c r="C17" s="30"/>
      <c r="D17" s="30"/>
      <c r="E17" s="30"/>
      <c r="F17" s="30"/>
      <c r="G17" s="16">
        <f>G18+G20+G22</f>
        <v>3470000</v>
      </c>
      <c r="H17" s="16">
        <f>H18+H20+H22</f>
        <v>4237407.22</v>
      </c>
      <c r="I17" s="22">
        <f t="shared" si="1"/>
        <v>1.2211548184438039</v>
      </c>
      <c r="L17" s="20">
        <f t="shared" si="0"/>
        <v>767407.21999999974</v>
      </c>
    </row>
    <row r="18" spans="1:13" ht="15.75" customHeight="1" x14ac:dyDescent="0.2">
      <c r="A18" s="10" t="s">
        <v>19</v>
      </c>
      <c r="B18" s="30" t="s">
        <v>20</v>
      </c>
      <c r="C18" s="30"/>
      <c r="D18" s="30"/>
      <c r="E18" s="30"/>
      <c r="F18" s="30"/>
      <c r="G18" s="16">
        <f>G19</f>
        <v>240000</v>
      </c>
      <c r="H18" s="16">
        <f>H19</f>
        <v>412023.76</v>
      </c>
      <c r="I18" s="22">
        <f t="shared" si="1"/>
        <v>1.7167656666666666</v>
      </c>
      <c r="L18" s="20">
        <f t="shared" si="0"/>
        <v>172023.76</v>
      </c>
    </row>
    <row r="19" spans="1:13" ht="15" customHeight="1" x14ac:dyDescent="0.2">
      <c r="A19" s="9" t="s">
        <v>21</v>
      </c>
      <c r="B19" s="29" t="s">
        <v>22</v>
      </c>
      <c r="C19" s="29"/>
      <c r="D19" s="29"/>
      <c r="E19" s="29"/>
      <c r="F19" s="29"/>
      <c r="G19" s="17">
        <v>240000</v>
      </c>
      <c r="H19" s="17">
        <v>412023.76</v>
      </c>
      <c r="I19" s="21">
        <f t="shared" si="1"/>
        <v>1.7167656666666666</v>
      </c>
      <c r="L19" s="20">
        <f t="shared" si="0"/>
        <v>172023.76</v>
      </c>
    </row>
    <row r="20" spans="1:13" ht="24" customHeight="1" x14ac:dyDescent="0.2">
      <c r="A20" s="10" t="s">
        <v>23</v>
      </c>
      <c r="B20" s="31" t="s">
        <v>24</v>
      </c>
      <c r="C20" s="32"/>
      <c r="D20" s="32"/>
      <c r="E20" s="32"/>
      <c r="F20" s="33"/>
      <c r="G20" s="16">
        <f>G21</f>
        <v>1150000</v>
      </c>
      <c r="H20" s="16">
        <f>H21</f>
        <v>1605562.91</v>
      </c>
      <c r="I20" s="22">
        <f t="shared" si="1"/>
        <v>1.3961416608695651</v>
      </c>
      <c r="L20" s="20">
        <f t="shared" si="0"/>
        <v>455562.90999999992</v>
      </c>
    </row>
    <row r="21" spans="1:13" ht="12" customHeight="1" x14ac:dyDescent="0.2">
      <c r="A21" s="9" t="s">
        <v>25</v>
      </c>
      <c r="B21" s="29" t="s">
        <v>22</v>
      </c>
      <c r="C21" s="29"/>
      <c r="D21" s="29"/>
      <c r="E21" s="29"/>
      <c r="F21" s="29"/>
      <c r="G21" s="17">
        <v>1150000</v>
      </c>
      <c r="H21" s="17">
        <v>1605562.91</v>
      </c>
      <c r="I21" s="21">
        <f t="shared" si="1"/>
        <v>1.3961416608695651</v>
      </c>
      <c r="L21" s="20">
        <f t="shared" si="0"/>
        <v>455562.90999999992</v>
      </c>
    </row>
    <row r="22" spans="1:13" s="8" customFormat="1" ht="21" customHeight="1" x14ac:dyDescent="0.2">
      <c r="A22" s="10" t="s">
        <v>26</v>
      </c>
      <c r="B22" s="40" t="s">
        <v>27</v>
      </c>
      <c r="C22" s="41"/>
      <c r="D22" s="41"/>
      <c r="E22" s="41"/>
      <c r="F22" s="42"/>
      <c r="G22" s="16">
        <v>2080000</v>
      </c>
      <c r="H22" s="16">
        <v>2219820.5499999998</v>
      </c>
      <c r="I22" s="22">
        <f t="shared" si="1"/>
        <v>1.0672214182692308</v>
      </c>
      <c r="L22" s="20">
        <f t="shared" si="0"/>
        <v>139820.54999999981</v>
      </c>
    </row>
    <row r="23" spans="1:13" ht="16.5" customHeight="1" x14ac:dyDescent="0.2">
      <c r="A23" s="10" t="s">
        <v>28</v>
      </c>
      <c r="B23" s="30" t="s">
        <v>29</v>
      </c>
      <c r="C23" s="30"/>
      <c r="D23" s="30"/>
      <c r="E23" s="30"/>
      <c r="F23" s="30"/>
      <c r="G23" s="16">
        <f>G24+G35</f>
        <v>38277000</v>
      </c>
      <c r="H23" s="16">
        <f>H24+H35</f>
        <v>44586052.540000007</v>
      </c>
      <c r="I23" s="22">
        <f t="shared" si="1"/>
        <v>1.1648262021579541</v>
      </c>
      <c r="L23" s="20">
        <f t="shared" si="0"/>
        <v>6309052.5400000066</v>
      </c>
    </row>
    <row r="24" spans="1:13" ht="14.25" customHeight="1" x14ac:dyDescent="0.2">
      <c r="A24" s="10" t="s">
        <v>30</v>
      </c>
      <c r="B24" s="30" t="s">
        <v>31</v>
      </c>
      <c r="C24" s="30"/>
      <c r="D24" s="30"/>
      <c r="E24" s="30"/>
      <c r="F24" s="30"/>
      <c r="G24" s="16">
        <f>G25+G26+G27+G28+G29+G30+G31+G32+G33+G34</f>
        <v>14688173</v>
      </c>
      <c r="H24" s="16">
        <f>H25+H26+H27+H28+H29+H30+H31+H32+H33+H34</f>
        <v>19121816.210000001</v>
      </c>
      <c r="I24" s="22">
        <f t="shared" si="1"/>
        <v>1.3018512384079355</v>
      </c>
      <c r="L24" s="20">
        <f t="shared" si="0"/>
        <v>4433643.2100000009</v>
      </c>
    </row>
    <row r="25" spans="1:13" ht="21" customHeight="1" x14ac:dyDescent="0.2">
      <c r="A25" s="9" t="s">
        <v>32</v>
      </c>
      <c r="B25" s="29" t="s">
        <v>33</v>
      </c>
      <c r="C25" s="29"/>
      <c r="D25" s="29"/>
      <c r="E25" s="29"/>
      <c r="F25" s="29"/>
      <c r="G25" s="17">
        <v>16000</v>
      </c>
      <c r="H25" s="17">
        <v>23137.99</v>
      </c>
      <c r="I25" s="21">
        <f t="shared" si="1"/>
        <v>1.4461243750000001</v>
      </c>
      <c r="L25" s="20">
        <f t="shared" si="0"/>
        <v>7137.9900000000016</v>
      </c>
    </row>
    <row r="26" spans="1:13" ht="21" customHeight="1" x14ac:dyDescent="0.2">
      <c r="A26" s="9" t="s">
        <v>34</v>
      </c>
      <c r="B26" s="29" t="s">
        <v>35</v>
      </c>
      <c r="C26" s="29"/>
      <c r="D26" s="29"/>
      <c r="E26" s="29"/>
      <c r="F26" s="29"/>
      <c r="G26" s="17">
        <v>135000</v>
      </c>
      <c r="H26" s="17">
        <v>273414.92</v>
      </c>
      <c r="I26" s="21">
        <f t="shared" si="1"/>
        <v>2.0252957037037036</v>
      </c>
      <c r="L26" s="20">
        <f t="shared" si="0"/>
        <v>138414.91999999998</v>
      </c>
    </row>
    <row r="27" spans="1:13" ht="21" customHeight="1" x14ac:dyDescent="0.2">
      <c r="A27" s="9" t="s">
        <v>36</v>
      </c>
      <c r="B27" s="29" t="s">
        <v>37</v>
      </c>
      <c r="C27" s="29"/>
      <c r="D27" s="29"/>
      <c r="E27" s="29"/>
      <c r="F27" s="29"/>
      <c r="G27" s="17">
        <v>120000</v>
      </c>
      <c r="H27" s="17">
        <v>125376.18</v>
      </c>
      <c r="I27" s="21">
        <f t="shared" si="1"/>
        <v>1.0448014999999999</v>
      </c>
      <c r="L27" s="26">
        <f t="shared" si="0"/>
        <v>5376.179999999993</v>
      </c>
    </row>
    <row r="28" spans="1:13" ht="21" customHeight="1" x14ac:dyDescent="0.2">
      <c r="A28" s="9" t="s">
        <v>38</v>
      </c>
      <c r="B28" s="29" t="s">
        <v>39</v>
      </c>
      <c r="C28" s="29"/>
      <c r="D28" s="29"/>
      <c r="E28" s="29"/>
      <c r="F28" s="29"/>
      <c r="G28" s="17">
        <v>1420000</v>
      </c>
      <c r="H28" s="17">
        <v>2939723.77</v>
      </c>
      <c r="I28" s="21">
        <f t="shared" si="1"/>
        <v>2.0702280070422536</v>
      </c>
      <c r="L28" s="23">
        <f t="shared" si="0"/>
        <v>1519723.77</v>
      </c>
      <c r="M28" s="23">
        <f>L28-327503.29</f>
        <v>1192220.48</v>
      </c>
    </row>
    <row r="29" spans="1:13" ht="12" customHeight="1" x14ac:dyDescent="0.2">
      <c r="A29" s="9" t="s">
        <v>40</v>
      </c>
      <c r="B29" s="29" t="s">
        <v>41</v>
      </c>
      <c r="C29" s="29"/>
      <c r="D29" s="29"/>
      <c r="E29" s="29"/>
      <c r="F29" s="29"/>
      <c r="G29" s="17">
        <v>6359173</v>
      </c>
      <c r="H29" s="17">
        <v>10129439.17</v>
      </c>
      <c r="I29" s="21">
        <f t="shared" si="1"/>
        <v>1.5928862400818471</v>
      </c>
      <c r="L29" s="23">
        <f t="shared" si="0"/>
        <v>3770266.17</v>
      </c>
      <c r="M29" s="23">
        <f>L29</f>
        <v>3770266.17</v>
      </c>
    </row>
    <row r="30" spans="1:13" ht="12" customHeight="1" x14ac:dyDescent="0.2">
      <c r="A30" s="9" t="s">
        <v>42</v>
      </c>
      <c r="B30" s="29" t="s">
        <v>43</v>
      </c>
      <c r="C30" s="29"/>
      <c r="D30" s="29"/>
      <c r="E30" s="29"/>
      <c r="F30" s="29"/>
      <c r="G30" s="17">
        <v>4800000</v>
      </c>
      <c r="H30" s="17">
        <v>4128748.2</v>
      </c>
      <c r="I30" s="21">
        <f t="shared" si="1"/>
        <v>0.86015587500000001</v>
      </c>
      <c r="L30" s="27">
        <f t="shared" si="0"/>
        <v>-671251.79999999981</v>
      </c>
    </row>
    <row r="31" spans="1:13" ht="12" customHeight="1" x14ac:dyDescent="0.2">
      <c r="A31" s="9" t="s">
        <v>44</v>
      </c>
      <c r="B31" s="29" t="s">
        <v>45</v>
      </c>
      <c r="C31" s="29"/>
      <c r="D31" s="29"/>
      <c r="E31" s="29"/>
      <c r="F31" s="29"/>
      <c r="G31" s="17">
        <v>235000</v>
      </c>
      <c r="H31" s="17">
        <v>110381.21</v>
      </c>
      <c r="I31" s="21">
        <f t="shared" si="1"/>
        <v>0.46970727659574468</v>
      </c>
      <c r="L31" s="20">
        <f t="shared" si="0"/>
        <v>-124618.79</v>
      </c>
    </row>
    <row r="32" spans="1:13" ht="12" customHeight="1" x14ac:dyDescent="0.2">
      <c r="A32" s="9" t="s">
        <v>46</v>
      </c>
      <c r="B32" s="29" t="s">
        <v>47</v>
      </c>
      <c r="C32" s="29"/>
      <c r="D32" s="29"/>
      <c r="E32" s="29"/>
      <c r="F32" s="29"/>
      <c r="G32" s="17">
        <v>1040000</v>
      </c>
      <c r="H32" s="17">
        <v>867593.15</v>
      </c>
      <c r="I32" s="21">
        <f t="shared" si="1"/>
        <v>0.83422418269230769</v>
      </c>
      <c r="L32" s="20">
        <f t="shared" si="0"/>
        <v>-172406.84999999998</v>
      </c>
    </row>
    <row r="33" spans="1:13" ht="12" customHeight="1" x14ac:dyDescent="0.2">
      <c r="A33" s="9" t="s">
        <v>48</v>
      </c>
      <c r="B33" s="29" t="s">
        <v>49</v>
      </c>
      <c r="C33" s="29"/>
      <c r="D33" s="29"/>
      <c r="E33" s="29"/>
      <c r="F33" s="29"/>
      <c r="G33" s="17">
        <v>512000</v>
      </c>
      <c r="H33" s="17">
        <v>474001.62</v>
      </c>
      <c r="I33" s="21">
        <f t="shared" si="1"/>
        <v>0.92578441406250001</v>
      </c>
      <c r="L33" s="20">
        <f t="shared" si="0"/>
        <v>-37998.380000000005</v>
      </c>
    </row>
    <row r="34" spans="1:13" ht="12" customHeight="1" x14ac:dyDescent="0.2">
      <c r="A34" s="9" t="s">
        <v>50</v>
      </c>
      <c r="B34" s="29" t="s">
        <v>51</v>
      </c>
      <c r="C34" s="29"/>
      <c r="D34" s="29"/>
      <c r="E34" s="29"/>
      <c r="F34" s="29"/>
      <c r="G34" s="17">
        <v>51000</v>
      </c>
      <c r="H34" s="17">
        <v>50000</v>
      </c>
      <c r="I34" s="21">
        <f t="shared" si="1"/>
        <v>0.98039215686274506</v>
      </c>
      <c r="L34" s="20">
        <f t="shared" si="0"/>
        <v>-1000</v>
      </c>
    </row>
    <row r="35" spans="1:13" ht="18.75" customHeight="1" x14ac:dyDescent="0.2">
      <c r="A35" s="10" t="s">
        <v>52</v>
      </c>
      <c r="B35" s="30" t="s">
        <v>53</v>
      </c>
      <c r="C35" s="30"/>
      <c r="D35" s="30"/>
      <c r="E35" s="30"/>
      <c r="F35" s="30"/>
      <c r="G35" s="16">
        <f>G36+G37</f>
        <v>23588827</v>
      </c>
      <c r="H35" s="16">
        <f>H36+H37</f>
        <v>25464236.330000002</v>
      </c>
      <c r="I35" s="22">
        <f t="shared" si="1"/>
        <v>1.0795041368525871</v>
      </c>
      <c r="L35" s="20">
        <f t="shared" si="0"/>
        <v>1875409.3300000019</v>
      </c>
    </row>
    <row r="36" spans="1:13" ht="12" customHeight="1" x14ac:dyDescent="0.2">
      <c r="A36" s="9" t="s">
        <v>54</v>
      </c>
      <c r="B36" s="29" t="s">
        <v>55</v>
      </c>
      <c r="C36" s="29"/>
      <c r="D36" s="29"/>
      <c r="E36" s="29"/>
      <c r="F36" s="29"/>
      <c r="G36" s="17">
        <v>2085000</v>
      </c>
      <c r="H36" s="17">
        <v>2018287.37</v>
      </c>
      <c r="I36" s="21">
        <f t="shared" si="1"/>
        <v>0.96800353477218226</v>
      </c>
      <c r="L36" s="20">
        <f t="shared" si="0"/>
        <v>-66712.629999999888</v>
      </c>
    </row>
    <row r="37" spans="1:13" ht="12" customHeight="1" x14ac:dyDescent="0.2">
      <c r="A37" s="9" t="s">
        <v>56</v>
      </c>
      <c r="B37" s="29" t="s">
        <v>57</v>
      </c>
      <c r="C37" s="29"/>
      <c r="D37" s="29"/>
      <c r="E37" s="29"/>
      <c r="F37" s="29"/>
      <c r="G37" s="17">
        <v>21503827</v>
      </c>
      <c r="H37" s="17">
        <v>23445948.960000001</v>
      </c>
      <c r="I37" s="21">
        <f t="shared" si="1"/>
        <v>1.0903151778518307</v>
      </c>
      <c r="L37" s="23">
        <f t="shared" si="0"/>
        <v>1942121.9600000009</v>
      </c>
      <c r="M37" s="23">
        <v>1942121.9600000009</v>
      </c>
    </row>
    <row r="38" spans="1:13" ht="20.25" customHeight="1" x14ac:dyDescent="0.2">
      <c r="A38" s="10" t="s">
        <v>58</v>
      </c>
      <c r="B38" s="30" t="s">
        <v>59</v>
      </c>
      <c r="C38" s="30"/>
      <c r="D38" s="30"/>
      <c r="E38" s="30"/>
      <c r="F38" s="30"/>
      <c r="G38" s="16">
        <f>G39+G45+G57</f>
        <v>1557050</v>
      </c>
      <c r="H38" s="16">
        <f>H39+H45+H57</f>
        <v>1401444.56</v>
      </c>
      <c r="I38" s="22">
        <f t="shared" si="1"/>
        <v>0.90006394142769985</v>
      </c>
      <c r="L38" s="20">
        <f t="shared" si="0"/>
        <v>-155605.43999999994</v>
      </c>
    </row>
    <row r="39" spans="1:13" ht="15" customHeight="1" x14ac:dyDescent="0.2">
      <c r="A39" s="10" t="s">
        <v>60</v>
      </c>
      <c r="B39" s="30" t="s">
        <v>61</v>
      </c>
      <c r="C39" s="30"/>
      <c r="D39" s="30"/>
      <c r="E39" s="30"/>
      <c r="F39" s="30"/>
      <c r="G39" s="16">
        <f>G40+G42</f>
        <v>24900</v>
      </c>
      <c r="H39" s="16">
        <f>H40+H42</f>
        <v>79330.489999999991</v>
      </c>
      <c r="I39" s="22">
        <f t="shared" si="1"/>
        <v>3.1859634538152606</v>
      </c>
      <c r="L39" s="20">
        <f t="shared" si="0"/>
        <v>54430.489999999991</v>
      </c>
    </row>
    <row r="40" spans="1:13" ht="45.75" customHeight="1" x14ac:dyDescent="0.2">
      <c r="A40" s="10" t="s">
        <v>62</v>
      </c>
      <c r="B40" s="31" t="s">
        <v>63</v>
      </c>
      <c r="C40" s="32"/>
      <c r="D40" s="32"/>
      <c r="E40" s="32"/>
      <c r="F40" s="33"/>
      <c r="G40" s="18">
        <f>G41</f>
        <v>0</v>
      </c>
      <c r="H40" s="18">
        <f>H41</f>
        <v>44659.57</v>
      </c>
      <c r="I40" s="21"/>
      <c r="L40" s="20">
        <f t="shared" si="0"/>
        <v>44659.57</v>
      </c>
    </row>
    <row r="41" spans="1:13" ht="21" customHeight="1" x14ac:dyDescent="0.2">
      <c r="A41" s="9" t="s">
        <v>64</v>
      </c>
      <c r="B41" s="29" t="s">
        <v>65</v>
      </c>
      <c r="C41" s="29"/>
      <c r="D41" s="29"/>
      <c r="E41" s="29"/>
      <c r="F41" s="29"/>
      <c r="G41" s="17">
        <v>0</v>
      </c>
      <c r="H41" s="17">
        <v>44659.57</v>
      </c>
      <c r="I41" s="21"/>
      <c r="L41" s="20">
        <f t="shared" si="0"/>
        <v>44659.57</v>
      </c>
    </row>
    <row r="42" spans="1:13" ht="15.75" customHeight="1" x14ac:dyDescent="0.2">
      <c r="A42" s="10" t="s">
        <v>66</v>
      </c>
      <c r="B42" s="30" t="s">
        <v>67</v>
      </c>
      <c r="C42" s="30"/>
      <c r="D42" s="30"/>
      <c r="E42" s="30"/>
      <c r="F42" s="30"/>
      <c r="G42" s="16">
        <f>G43+G44</f>
        <v>24900</v>
      </c>
      <c r="H42" s="16">
        <f>H43+H44</f>
        <v>34670.92</v>
      </c>
      <c r="I42" s="22">
        <f t="shared" si="1"/>
        <v>1.3924064257028113</v>
      </c>
      <c r="L42" s="20">
        <f t="shared" si="0"/>
        <v>9770.9199999999983</v>
      </c>
    </row>
    <row r="43" spans="1:13" ht="12" customHeight="1" x14ac:dyDescent="0.2">
      <c r="A43" s="9" t="s">
        <v>68</v>
      </c>
      <c r="B43" s="29" t="s">
        <v>69</v>
      </c>
      <c r="C43" s="29"/>
      <c r="D43" s="29"/>
      <c r="E43" s="29"/>
      <c r="F43" s="29"/>
      <c r="G43" s="17">
        <v>9500</v>
      </c>
      <c r="H43" s="17">
        <v>6170.92</v>
      </c>
      <c r="I43" s="21">
        <f t="shared" si="1"/>
        <v>0.64957052631578949</v>
      </c>
      <c r="L43" s="20">
        <f t="shared" si="0"/>
        <v>-3329.08</v>
      </c>
    </row>
    <row r="44" spans="1:13" ht="21" customHeight="1" x14ac:dyDescent="0.2">
      <c r="A44" s="9" t="s">
        <v>70</v>
      </c>
      <c r="B44" s="29" t="s">
        <v>71</v>
      </c>
      <c r="C44" s="29"/>
      <c r="D44" s="29"/>
      <c r="E44" s="29"/>
      <c r="F44" s="29"/>
      <c r="G44" s="17">
        <v>15400</v>
      </c>
      <c r="H44" s="17">
        <v>28500</v>
      </c>
      <c r="I44" s="21">
        <f t="shared" si="1"/>
        <v>1.8506493506493507</v>
      </c>
      <c r="L44" s="20">
        <f t="shared" si="0"/>
        <v>13100</v>
      </c>
    </row>
    <row r="45" spans="1:13" ht="23.25" customHeight="1" x14ac:dyDescent="0.2">
      <c r="A45" s="10" t="s">
        <v>72</v>
      </c>
      <c r="B45" s="31" t="s">
        <v>73</v>
      </c>
      <c r="C45" s="32"/>
      <c r="D45" s="32"/>
      <c r="E45" s="32"/>
      <c r="F45" s="33"/>
      <c r="G45" s="18">
        <f>G46+G51+G53</f>
        <v>1532150</v>
      </c>
      <c r="H45" s="18">
        <f>H46+H51+H53</f>
        <v>1295990.23</v>
      </c>
      <c r="I45" s="22">
        <f t="shared" si="1"/>
        <v>0.84586380576314324</v>
      </c>
      <c r="L45" s="20">
        <f t="shared" si="0"/>
        <v>-236159.77000000002</v>
      </c>
    </row>
    <row r="46" spans="1:13" ht="16.5" customHeight="1" x14ac:dyDescent="0.2">
      <c r="A46" s="10" t="s">
        <v>74</v>
      </c>
      <c r="B46" s="30" t="s">
        <v>75</v>
      </c>
      <c r="C46" s="30"/>
      <c r="D46" s="30"/>
      <c r="E46" s="30"/>
      <c r="F46" s="30"/>
      <c r="G46" s="16">
        <f>G47+G48+G49+G50</f>
        <v>1026900</v>
      </c>
      <c r="H46" s="16">
        <f>H47+H48+H49+H50</f>
        <v>730414.80999999994</v>
      </c>
      <c r="I46" s="22">
        <f t="shared" si="1"/>
        <v>0.71128134190281422</v>
      </c>
      <c r="L46" s="20">
        <f t="shared" si="0"/>
        <v>-296485.19000000006</v>
      </c>
    </row>
    <row r="47" spans="1:13" ht="21" customHeight="1" x14ac:dyDescent="0.2">
      <c r="A47" s="9" t="s">
        <v>76</v>
      </c>
      <c r="B47" s="29" t="s">
        <v>77</v>
      </c>
      <c r="C47" s="29"/>
      <c r="D47" s="29"/>
      <c r="E47" s="29"/>
      <c r="F47" s="29"/>
      <c r="G47" s="17">
        <v>8000</v>
      </c>
      <c r="H47" s="17">
        <v>20751.25</v>
      </c>
      <c r="I47" s="21">
        <f t="shared" si="1"/>
        <v>2.5939062499999999</v>
      </c>
      <c r="L47" s="20">
        <f t="shared" si="0"/>
        <v>12751.25</v>
      </c>
    </row>
    <row r="48" spans="1:13" ht="12" customHeight="1" x14ac:dyDescent="0.2">
      <c r="A48" s="9" t="s">
        <v>78</v>
      </c>
      <c r="B48" s="29" t="s">
        <v>79</v>
      </c>
      <c r="C48" s="29"/>
      <c r="D48" s="29"/>
      <c r="E48" s="29"/>
      <c r="F48" s="29"/>
      <c r="G48" s="17">
        <v>970900</v>
      </c>
      <c r="H48" s="17">
        <f>571531.97+51523.59</f>
        <v>623055.55999999994</v>
      </c>
      <c r="I48" s="21">
        <f t="shared" si="1"/>
        <v>0.64172990009269748</v>
      </c>
      <c r="L48" s="20">
        <f t="shared" si="0"/>
        <v>-347844.44000000006</v>
      </c>
    </row>
    <row r="49" spans="1:12" ht="21" customHeight="1" x14ac:dyDescent="0.2">
      <c r="A49" s="9" t="s">
        <v>80</v>
      </c>
      <c r="B49" s="29" t="s">
        <v>81</v>
      </c>
      <c r="C49" s="29"/>
      <c r="D49" s="29"/>
      <c r="E49" s="29"/>
      <c r="F49" s="29"/>
      <c r="G49" s="17">
        <v>48000</v>
      </c>
      <c r="H49" s="17">
        <v>76364</v>
      </c>
      <c r="I49" s="21">
        <f t="shared" si="1"/>
        <v>1.5909166666666668</v>
      </c>
      <c r="L49" s="20">
        <f t="shared" si="0"/>
        <v>28364</v>
      </c>
    </row>
    <row r="50" spans="1:12" ht="30" customHeight="1" x14ac:dyDescent="0.2">
      <c r="A50" s="9" t="s">
        <v>82</v>
      </c>
      <c r="B50" s="29" t="s">
        <v>83</v>
      </c>
      <c r="C50" s="29"/>
      <c r="D50" s="29"/>
      <c r="E50" s="29"/>
      <c r="F50" s="29"/>
      <c r="G50" s="17">
        <v>0</v>
      </c>
      <c r="H50" s="17">
        <v>10244</v>
      </c>
      <c r="I50" s="21"/>
      <c r="L50" s="20">
        <f t="shared" si="0"/>
        <v>10244</v>
      </c>
    </row>
    <row r="51" spans="1:12" ht="25.5" customHeight="1" x14ac:dyDescent="0.2">
      <c r="A51" s="10" t="s">
        <v>84</v>
      </c>
      <c r="B51" s="31" t="s">
        <v>85</v>
      </c>
      <c r="C51" s="32"/>
      <c r="D51" s="32"/>
      <c r="E51" s="32"/>
      <c r="F51" s="33"/>
      <c r="G51" s="18">
        <f>G52</f>
        <v>395000</v>
      </c>
      <c r="H51" s="18">
        <f>H52</f>
        <v>477898.15</v>
      </c>
      <c r="I51" s="22">
        <f t="shared" si="1"/>
        <v>1.2098687341772152</v>
      </c>
      <c r="L51" s="20">
        <f t="shared" si="0"/>
        <v>82898.150000000023</v>
      </c>
    </row>
    <row r="52" spans="1:12" ht="21" customHeight="1" x14ac:dyDescent="0.2">
      <c r="A52" s="9" t="s">
        <v>86</v>
      </c>
      <c r="B52" s="29" t="s">
        <v>87</v>
      </c>
      <c r="C52" s="29"/>
      <c r="D52" s="29"/>
      <c r="E52" s="29"/>
      <c r="F52" s="29"/>
      <c r="G52" s="17">
        <v>395000</v>
      </c>
      <c r="H52" s="17">
        <v>477898.15</v>
      </c>
      <c r="I52" s="21">
        <f t="shared" si="1"/>
        <v>1.2098687341772152</v>
      </c>
      <c r="L52" s="20">
        <f t="shared" si="0"/>
        <v>82898.150000000023</v>
      </c>
    </row>
    <row r="53" spans="1:12" ht="14.25" customHeight="1" x14ac:dyDescent="0.2">
      <c r="A53" s="10" t="s">
        <v>88</v>
      </c>
      <c r="B53" s="30" t="s">
        <v>89</v>
      </c>
      <c r="C53" s="30"/>
      <c r="D53" s="30"/>
      <c r="E53" s="30"/>
      <c r="F53" s="30"/>
      <c r="G53" s="16">
        <f>G54+G55+G56</f>
        <v>110250</v>
      </c>
      <c r="H53" s="16">
        <f>H54+H55+H56</f>
        <v>87677.27</v>
      </c>
      <c r="I53" s="22">
        <f t="shared" si="1"/>
        <v>0.79525868480725626</v>
      </c>
      <c r="L53" s="20">
        <f t="shared" si="0"/>
        <v>-22572.729999999996</v>
      </c>
    </row>
    <row r="54" spans="1:12" ht="21" customHeight="1" x14ac:dyDescent="0.2">
      <c r="A54" s="9" t="s">
        <v>90</v>
      </c>
      <c r="B54" s="29" t="s">
        <v>91</v>
      </c>
      <c r="C54" s="29"/>
      <c r="D54" s="29"/>
      <c r="E54" s="29"/>
      <c r="F54" s="29"/>
      <c r="G54" s="17">
        <v>70000</v>
      </c>
      <c r="H54" s="17">
        <v>55107.25</v>
      </c>
      <c r="I54" s="21">
        <f t="shared" si="1"/>
        <v>0.78724642857142857</v>
      </c>
      <c r="L54" s="20">
        <f t="shared" si="0"/>
        <v>-14892.75</v>
      </c>
    </row>
    <row r="55" spans="1:12" ht="12" customHeight="1" x14ac:dyDescent="0.2">
      <c r="A55" s="9" t="s">
        <v>92</v>
      </c>
      <c r="B55" s="29" t="s">
        <v>93</v>
      </c>
      <c r="C55" s="29"/>
      <c r="D55" s="29"/>
      <c r="E55" s="29"/>
      <c r="F55" s="29"/>
      <c r="G55" s="17">
        <v>50</v>
      </c>
      <c r="H55" s="17">
        <v>4401.0200000000004</v>
      </c>
      <c r="I55" s="21">
        <f t="shared" si="1"/>
        <v>88.020400000000009</v>
      </c>
      <c r="L55" s="20">
        <f t="shared" si="0"/>
        <v>4351.0200000000004</v>
      </c>
    </row>
    <row r="56" spans="1:12" ht="21" customHeight="1" x14ac:dyDescent="0.2">
      <c r="A56" s="9" t="s">
        <v>94</v>
      </c>
      <c r="B56" s="29" t="s">
        <v>95</v>
      </c>
      <c r="C56" s="29"/>
      <c r="D56" s="29"/>
      <c r="E56" s="29"/>
      <c r="F56" s="29"/>
      <c r="G56" s="17">
        <v>40200</v>
      </c>
      <c r="H56" s="17">
        <v>28169</v>
      </c>
      <c r="I56" s="21">
        <f t="shared" si="1"/>
        <v>0.70072139303482583</v>
      </c>
      <c r="L56" s="20">
        <f t="shared" si="0"/>
        <v>-12031</v>
      </c>
    </row>
    <row r="57" spans="1:12" ht="21" customHeight="1" x14ac:dyDescent="0.2">
      <c r="A57" s="10">
        <v>24000000</v>
      </c>
      <c r="B57" s="40" t="s">
        <v>115</v>
      </c>
      <c r="C57" s="41"/>
      <c r="D57" s="41"/>
      <c r="E57" s="41"/>
      <c r="F57" s="42"/>
      <c r="G57" s="16">
        <f>G58</f>
        <v>0</v>
      </c>
      <c r="H57" s="16">
        <f>H58</f>
        <v>26123.84</v>
      </c>
      <c r="I57" s="21"/>
      <c r="L57" s="20">
        <f t="shared" si="0"/>
        <v>26123.84</v>
      </c>
    </row>
    <row r="58" spans="1:12" ht="21" customHeight="1" x14ac:dyDescent="0.2">
      <c r="A58" s="14">
        <v>24060000</v>
      </c>
      <c r="B58" s="40" t="s">
        <v>67</v>
      </c>
      <c r="C58" s="41"/>
      <c r="D58" s="41"/>
      <c r="E58" s="41"/>
      <c r="F58" s="42"/>
      <c r="G58" s="16">
        <f>G59+G60</f>
        <v>0</v>
      </c>
      <c r="H58" s="16">
        <f>H59+H60</f>
        <v>26123.84</v>
      </c>
      <c r="I58" s="21"/>
      <c r="L58" s="20">
        <f t="shared" si="0"/>
        <v>26123.84</v>
      </c>
    </row>
    <row r="59" spans="1:12" ht="21" customHeight="1" x14ac:dyDescent="0.2">
      <c r="A59" s="9">
        <v>24062200</v>
      </c>
      <c r="B59" s="49" t="s">
        <v>114</v>
      </c>
      <c r="C59" s="50"/>
      <c r="D59" s="50"/>
      <c r="E59" s="50"/>
      <c r="F59" s="51"/>
      <c r="G59" s="17"/>
      <c r="H59" s="17">
        <v>255</v>
      </c>
      <c r="I59" s="21"/>
      <c r="L59" s="20">
        <f t="shared" si="0"/>
        <v>255</v>
      </c>
    </row>
    <row r="60" spans="1:12" ht="21" customHeight="1" x14ac:dyDescent="0.2">
      <c r="A60" s="9">
        <v>24060300</v>
      </c>
      <c r="B60" s="49" t="s">
        <v>67</v>
      </c>
      <c r="C60" s="50"/>
      <c r="D60" s="50"/>
      <c r="E60" s="50"/>
      <c r="F60" s="51"/>
      <c r="G60" s="17"/>
      <c r="H60" s="17">
        <v>25868.84</v>
      </c>
      <c r="I60" s="21"/>
      <c r="L60" s="20">
        <f t="shared" si="0"/>
        <v>25868.84</v>
      </c>
    </row>
    <row r="61" spans="1:12" ht="15.75" customHeight="1" x14ac:dyDescent="0.2">
      <c r="A61" s="10" t="s">
        <v>96</v>
      </c>
      <c r="B61" s="30" t="s">
        <v>97</v>
      </c>
      <c r="C61" s="30"/>
      <c r="D61" s="30"/>
      <c r="E61" s="30"/>
      <c r="F61" s="30"/>
      <c r="G61" s="16">
        <f>G62</f>
        <v>31898300</v>
      </c>
      <c r="H61" s="16">
        <f>H62</f>
        <v>31898300</v>
      </c>
      <c r="I61" s="22">
        <f t="shared" si="1"/>
        <v>1</v>
      </c>
      <c r="L61" s="20">
        <f t="shared" si="0"/>
        <v>0</v>
      </c>
    </row>
    <row r="62" spans="1:12" ht="14.25" customHeight="1" x14ac:dyDescent="0.2">
      <c r="A62" s="10" t="s">
        <v>98</v>
      </c>
      <c r="B62" s="30" t="s">
        <v>99</v>
      </c>
      <c r="C62" s="30"/>
      <c r="D62" s="30"/>
      <c r="E62" s="30"/>
      <c r="F62" s="30"/>
      <c r="G62" s="16">
        <f>G63</f>
        <v>31898300</v>
      </c>
      <c r="H62" s="16">
        <f>H63</f>
        <v>31898300</v>
      </c>
      <c r="I62" s="22">
        <f t="shared" si="1"/>
        <v>1</v>
      </c>
      <c r="L62" s="20">
        <f t="shared" si="0"/>
        <v>0</v>
      </c>
    </row>
    <row r="63" spans="1:12" ht="15" customHeight="1" x14ac:dyDescent="0.2">
      <c r="A63" s="10" t="s">
        <v>100</v>
      </c>
      <c r="B63" s="30" t="s">
        <v>101</v>
      </c>
      <c r="C63" s="30"/>
      <c r="D63" s="30"/>
      <c r="E63" s="30"/>
      <c r="F63" s="30"/>
      <c r="G63" s="16">
        <f>G64+G65</f>
        <v>31898300</v>
      </c>
      <c r="H63" s="16">
        <f>H64+H65</f>
        <v>31898300</v>
      </c>
      <c r="I63" s="22">
        <f t="shared" si="1"/>
        <v>1</v>
      </c>
      <c r="L63" s="20">
        <f t="shared" si="0"/>
        <v>0</v>
      </c>
    </row>
    <row r="64" spans="1:12" ht="21" customHeight="1" x14ac:dyDescent="0.2">
      <c r="A64" s="9" t="s">
        <v>102</v>
      </c>
      <c r="B64" s="29" t="s">
        <v>103</v>
      </c>
      <c r="C64" s="29"/>
      <c r="D64" s="29"/>
      <c r="E64" s="29"/>
      <c r="F64" s="29"/>
      <c r="G64" s="17">
        <v>1250000</v>
      </c>
      <c r="H64" s="17">
        <v>1250000</v>
      </c>
      <c r="I64" s="21">
        <f t="shared" si="1"/>
        <v>1</v>
      </c>
      <c r="L64" s="20">
        <f t="shared" si="0"/>
        <v>0</v>
      </c>
    </row>
    <row r="65" spans="1:14" ht="12" customHeight="1" x14ac:dyDescent="0.2">
      <c r="A65" s="9" t="s">
        <v>104</v>
      </c>
      <c r="B65" s="29" t="s">
        <v>105</v>
      </c>
      <c r="C65" s="29"/>
      <c r="D65" s="29"/>
      <c r="E65" s="29"/>
      <c r="F65" s="29"/>
      <c r="G65" s="17">
        <v>30648300</v>
      </c>
      <c r="H65" s="17">
        <v>30648300</v>
      </c>
      <c r="I65" s="21">
        <f t="shared" si="1"/>
        <v>1</v>
      </c>
      <c r="L65" s="20">
        <f t="shared" si="0"/>
        <v>0</v>
      </c>
    </row>
    <row r="66" spans="1:14" ht="17.25" customHeight="1" x14ac:dyDescent="0.2">
      <c r="A66" s="46" t="s">
        <v>106</v>
      </c>
      <c r="B66" s="47"/>
      <c r="C66" s="47"/>
      <c r="D66" s="47"/>
      <c r="E66" s="47"/>
      <c r="F66" s="48"/>
      <c r="G66" s="16">
        <f>G6+G38</f>
        <v>43448550</v>
      </c>
      <c r="H66" s="16">
        <f>H6+H38</f>
        <v>50353158.610000007</v>
      </c>
      <c r="I66" s="22">
        <f t="shared" si="1"/>
        <v>1.1589145923166597</v>
      </c>
      <c r="K66" s="24">
        <f>H66-G66</f>
        <v>6904608.6100000069</v>
      </c>
      <c r="L66" s="20">
        <f t="shared" si="0"/>
        <v>6904608.6100000069</v>
      </c>
      <c r="M66" s="25">
        <f>M29+M37+M28</f>
        <v>6904608.6100000013</v>
      </c>
      <c r="N66" s="24">
        <f>M66-L66</f>
        <v>0</v>
      </c>
    </row>
    <row r="67" spans="1:14" ht="16.5" customHeight="1" x14ac:dyDescent="0.2">
      <c r="A67" s="46" t="s">
        <v>107</v>
      </c>
      <c r="B67" s="47"/>
      <c r="C67" s="47"/>
      <c r="D67" s="47"/>
      <c r="E67" s="47"/>
      <c r="F67" s="48"/>
      <c r="G67" s="16">
        <f>G66+G61</f>
        <v>75346850</v>
      </c>
      <c r="H67" s="16">
        <f>H66+H61</f>
        <v>82251458.610000014</v>
      </c>
      <c r="I67" s="22">
        <f t="shared" si="1"/>
        <v>1.0916376545270308</v>
      </c>
      <c r="L67" s="20">
        <f t="shared" si="0"/>
        <v>6904608.6100000143</v>
      </c>
    </row>
    <row r="68" spans="1:14" ht="9" customHeight="1" x14ac:dyDescent="0.2"/>
    <row r="69" spans="1:14" ht="17.100000000000001" customHeight="1" x14ac:dyDescent="0.2">
      <c r="A69" s="28"/>
      <c r="B69" s="28"/>
      <c r="C69" s="28"/>
      <c r="D69" s="28"/>
      <c r="F69" s="28"/>
      <c r="G69" s="28"/>
      <c r="H69" s="28"/>
      <c r="I69" s="28"/>
    </row>
    <row r="70" spans="1:14" ht="18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</row>
    <row r="71" spans="1:14" ht="17.100000000000001" customHeight="1" x14ac:dyDescent="0.25">
      <c r="A71" s="45" t="s">
        <v>120</v>
      </c>
      <c r="B71" s="45"/>
      <c r="C71" s="45"/>
      <c r="D71" s="15"/>
      <c r="E71" s="15"/>
      <c r="F71" s="15" t="s">
        <v>108</v>
      </c>
      <c r="G71" s="15"/>
      <c r="H71" s="15"/>
      <c r="I71" s="15"/>
    </row>
  </sheetData>
  <mergeCells count="70">
    <mergeCell ref="A71:C71"/>
    <mergeCell ref="A66:F66"/>
    <mergeCell ref="A67:F67"/>
    <mergeCell ref="B14:F14"/>
    <mergeCell ref="B16:F16"/>
    <mergeCell ref="B60:F60"/>
    <mergeCell ref="B59:F59"/>
    <mergeCell ref="B57:F57"/>
    <mergeCell ref="B58:F58"/>
    <mergeCell ref="B51:F51"/>
    <mergeCell ref="B26:F26"/>
    <mergeCell ref="B27:F27"/>
    <mergeCell ref="B28:F28"/>
    <mergeCell ref="B36:F36"/>
    <mergeCell ref="B37:F37"/>
    <mergeCell ref="B38:F38"/>
    <mergeCell ref="B20:F20"/>
    <mergeCell ref="B45:F45"/>
    <mergeCell ref="B18:F18"/>
    <mergeCell ref="B19:F19"/>
    <mergeCell ref="B23:F23"/>
    <mergeCell ref="B24:F24"/>
    <mergeCell ref="B25:F25"/>
    <mergeCell ref="B21:F21"/>
    <mergeCell ref="B22:F22"/>
    <mergeCell ref="B32:F32"/>
    <mergeCell ref="B29:F29"/>
    <mergeCell ref="B30:F30"/>
    <mergeCell ref="B31:F31"/>
    <mergeCell ref="B33:F33"/>
    <mergeCell ref="B34:F34"/>
    <mergeCell ref="B35:F35"/>
    <mergeCell ref="C3:H3"/>
    <mergeCell ref="C1:F1"/>
    <mergeCell ref="A2:I2"/>
    <mergeCell ref="B7:F7"/>
    <mergeCell ref="B8:F8"/>
    <mergeCell ref="B9:F9"/>
    <mergeCell ref="B4:F4"/>
    <mergeCell ref="B5:F5"/>
    <mergeCell ref="B6:F6"/>
    <mergeCell ref="B17:F17"/>
    <mergeCell ref="B10:F10"/>
    <mergeCell ref="B11:F11"/>
    <mergeCell ref="B12:F12"/>
    <mergeCell ref="B13:F13"/>
    <mergeCell ref="B15:F15"/>
    <mergeCell ref="B42:F42"/>
    <mergeCell ref="B43:F43"/>
    <mergeCell ref="B40:F40"/>
    <mergeCell ref="B44:F44"/>
    <mergeCell ref="B39:F39"/>
    <mergeCell ref="B41:F41"/>
    <mergeCell ref="B48:F48"/>
    <mergeCell ref="B49:F49"/>
    <mergeCell ref="B50:F50"/>
    <mergeCell ref="B46:F46"/>
    <mergeCell ref="B47:F47"/>
    <mergeCell ref="B55:F55"/>
    <mergeCell ref="B56:F56"/>
    <mergeCell ref="B52:F52"/>
    <mergeCell ref="B53:F53"/>
    <mergeCell ref="B54:F54"/>
    <mergeCell ref="F69:I69"/>
    <mergeCell ref="A69:D69"/>
    <mergeCell ref="B64:F64"/>
    <mergeCell ref="B65:F65"/>
    <mergeCell ref="B61:F61"/>
    <mergeCell ref="B62:F62"/>
    <mergeCell ref="B63:F63"/>
  </mergeCells>
  <pageMargins left="0.23622047244094491" right="0.23622047244094491" top="0.39370078740157483" bottom="0.39370078740157483" header="0.31496062992125984" footer="0.31496062992125984"/>
  <pageSetup paperSize="9" scale="85" fitToHeight="100" orientation="portrait" r:id="rId1"/>
  <colBreaks count="1" manualBreakCount="1">
    <brk id="10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Marina_Rada</cp:lastModifiedBy>
  <cp:lastPrinted>2019-07-08T06:51:33Z</cp:lastPrinted>
  <dcterms:created xsi:type="dcterms:W3CDTF">2019-07-03T06:37:15Z</dcterms:created>
  <dcterms:modified xsi:type="dcterms:W3CDTF">2019-07-09T11:36:37Z</dcterms:modified>
</cp:coreProperties>
</file>