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20 рік\Чергова 65 сесія\Звіт про виконання м.б. за 2019 р\"/>
    </mc:Choice>
  </mc:AlternateContent>
  <bookViews>
    <workbookView xWindow="0" yWindow="0" windowWidth="28800" windowHeight="12330" activeTab="2"/>
  </bookViews>
  <sheets>
    <sheet name="Лист1" sheetId="1" r:id="rId1"/>
    <sheet name="повна" sheetId="4" r:id="rId2"/>
    <sheet name="скор" sheetId="2" r:id="rId3"/>
  </sheets>
  <calcPr calcId="162913" refMode="R1C1"/>
</workbook>
</file>

<file path=xl/calcChain.xml><?xml version="1.0" encoding="utf-8"?>
<calcChain xmlns="http://schemas.openxmlformats.org/spreadsheetml/2006/main">
  <c r="E38" i="4" l="1"/>
  <c r="E39" i="4"/>
  <c r="E40" i="4"/>
  <c r="E41" i="4"/>
  <c r="E42" i="4"/>
  <c r="E43" i="4"/>
  <c r="E44" i="4"/>
  <c r="E45" i="4"/>
  <c r="E46" i="4"/>
  <c r="E47" i="4"/>
  <c r="E48" i="4"/>
  <c r="E49" i="4"/>
  <c r="E51" i="4"/>
  <c r="E52" i="4"/>
  <c r="E53" i="4"/>
  <c r="E54" i="4"/>
  <c r="E55" i="4"/>
  <c r="E56" i="4"/>
  <c r="E57" i="4"/>
  <c r="E58" i="4"/>
  <c r="E59" i="4"/>
  <c r="E60" i="4"/>
  <c r="E61" i="4"/>
  <c r="E62" i="4"/>
  <c r="E64" i="4"/>
  <c r="E65" i="4"/>
  <c r="E66" i="4"/>
  <c r="E67" i="4"/>
  <c r="E68" i="4"/>
  <c r="E69" i="4"/>
  <c r="E70" i="4"/>
  <c r="E71" i="4"/>
  <c r="E72" i="4"/>
  <c r="E73" i="4"/>
  <c r="E74" i="4"/>
  <c r="E75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1" i="4"/>
  <c r="E92" i="4"/>
  <c r="E93" i="4"/>
  <c r="E94" i="4"/>
  <c r="E95" i="4"/>
  <c r="E96" i="4"/>
  <c r="E97" i="4"/>
  <c r="E98" i="4"/>
  <c r="E99" i="4"/>
  <c r="E100" i="4"/>
  <c r="E101" i="4"/>
  <c r="E102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8" i="4"/>
  <c r="E119" i="4"/>
  <c r="E120" i="4"/>
  <c r="E121" i="4"/>
  <c r="E122" i="4"/>
  <c r="E123" i="4"/>
  <c r="E125" i="4"/>
  <c r="E126" i="4"/>
  <c r="E127" i="4"/>
  <c r="E128" i="4"/>
  <c r="E130" i="4"/>
  <c r="D36" i="4"/>
  <c r="E36" i="4" s="1"/>
  <c r="D35" i="4"/>
  <c r="D34" i="4"/>
  <c r="D33" i="4"/>
  <c r="D32" i="4"/>
  <c r="D31" i="4"/>
  <c r="D30" i="4"/>
  <c r="D29" i="4"/>
  <c r="E29" i="4" s="1"/>
  <c r="D28" i="4"/>
  <c r="E28" i="4" s="1"/>
  <c r="D27" i="4"/>
  <c r="D26" i="4"/>
  <c r="D25" i="4"/>
  <c r="D24" i="4"/>
  <c r="C33" i="4"/>
  <c r="C29" i="4"/>
  <c r="C26" i="4"/>
  <c r="C36" i="4"/>
  <c r="D37" i="4"/>
  <c r="E37" i="4" s="1"/>
  <c r="C37" i="4"/>
  <c r="D50" i="4"/>
  <c r="E50" i="4" s="1"/>
  <c r="C50" i="4"/>
  <c r="D63" i="4"/>
  <c r="E63" i="4" s="1"/>
  <c r="C63" i="4"/>
  <c r="D90" i="4"/>
  <c r="E90" i="4" s="1"/>
  <c r="C90" i="4"/>
  <c r="D103" i="4"/>
  <c r="C24" i="4"/>
  <c r="C35" i="4"/>
  <c r="C34" i="4"/>
  <c r="E34" i="4" s="1"/>
  <c r="C32" i="4"/>
  <c r="C31" i="4"/>
  <c r="C30" i="4"/>
  <c r="C28" i="4"/>
  <c r="C27" i="4"/>
  <c r="E27" i="4" s="1"/>
  <c r="C25" i="4"/>
  <c r="D76" i="4"/>
  <c r="C76" i="4"/>
  <c r="C103" i="4"/>
  <c r="D117" i="4"/>
  <c r="C117" i="4"/>
  <c r="E179" i="4"/>
  <c r="D178" i="4"/>
  <c r="C178" i="4"/>
  <c r="E177" i="4"/>
  <c r="D176" i="4"/>
  <c r="C176" i="4"/>
  <c r="E175" i="4"/>
  <c r="D174" i="4"/>
  <c r="C174" i="4"/>
  <c r="E173" i="4"/>
  <c r="D172" i="4"/>
  <c r="C172" i="4"/>
  <c r="E171" i="4"/>
  <c r="D170" i="4"/>
  <c r="C170" i="4"/>
  <c r="E169" i="4"/>
  <c r="D168" i="4"/>
  <c r="C168" i="4"/>
  <c r="E167" i="4"/>
  <c r="D166" i="4"/>
  <c r="C166" i="4"/>
  <c r="E165" i="4"/>
  <c r="D164" i="4"/>
  <c r="C164" i="4"/>
  <c r="C162" i="4" s="1"/>
  <c r="E163" i="4"/>
  <c r="E161" i="4"/>
  <c r="D160" i="4"/>
  <c r="C160" i="4"/>
  <c r="E159" i="4"/>
  <c r="D158" i="4"/>
  <c r="C158" i="4"/>
  <c r="E156" i="4"/>
  <c r="D155" i="4"/>
  <c r="C155" i="4"/>
  <c r="E154" i="4"/>
  <c r="E153" i="4"/>
  <c r="E152" i="4"/>
  <c r="D151" i="4"/>
  <c r="C151" i="4"/>
  <c r="E150" i="4"/>
  <c r="D149" i="4"/>
  <c r="C149" i="4"/>
  <c r="E148" i="4"/>
  <c r="E147" i="4"/>
  <c r="E146" i="4"/>
  <c r="E145" i="4"/>
  <c r="E144" i="4"/>
  <c r="E143" i="4"/>
  <c r="E142" i="4"/>
  <c r="E141" i="4"/>
  <c r="D140" i="4"/>
  <c r="C140" i="4"/>
  <c r="E139" i="4"/>
  <c r="D138" i="4"/>
  <c r="C138" i="4"/>
  <c r="E137" i="4"/>
  <c r="D136" i="4"/>
  <c r="C136" i="4"/>
  <c r="E135" i="4"/>
  <c r="E134" i="4"/>
  <c r="D133" i="4"/>
  <c r="C133" i="4"/>
  <c r="E132" i="4"/>
  <c r="D131" i="4"/>
  <c r="C131" i="4"/>
  <c r="E26" i="4"/>
  <c r="E22" i="4"/>
  <c r="D21" i="4"/>
  <c r="D17" i="4" s="1"/>
  <c r="C21" i="4"/>
  <c r="E20" i="4"/>
  <c r="E19" i="4"/>
  <c r="E18" i="4"/>
  <c r="C17" i="4"/>
  <c r="E16" i="4"/>
  <c r="E15" i="4"/>
  <c r="E14" i="4"/>
  <c r="E13" i="4"/>
  <c r="E12" i="4"/>
  <c r="E11" i="4"/>
  <c r="E10" i="4"/>
  <c r="E9" i="4"/>
  <c r="E8" i="4"/>
  <c r="E7" i="4"/>
  <c r="E6" i="4"/>
  <c r="E5" i="4"/>
  <c r="D4" i="4"/>
  <c r="C4" i="4"/>
  <c r="D84" i="2"/>
  <c r="D82" i="2"/>
  <c r="D80" i="2"/>
  <c r="E80" i="2" s="1"/>
  <c r="D78" i="2"/>
  <c r="D76" i="2"/>
  <c r="D74" i="2"/>
  <c r="D72" i="2"/>
  <c r="E72" i="2" s="1"/>
  <c r="D70" i="2"/>
  <c r="D68" i="2" s="1"/>
  <c r="D66" i="2"/>
  <c r="E66" i="2" s="1"/>
  <c r="D64" i="2"/>
  <c r="D63" i="2" s="1"/>
  <c r="D61" i="2"/>
  <c r="D57" i="2"/>
  <c r="E57" i="2" s="1"/>
  <c r="D55" i="2"/>
  <c r="D46" i="2"/>
  <c r="D44" i="2"/>
  <c r="D42" i="2"/>
  <c r="D39" i="2"/>
  <c r="D37" i="2"/>
  <c r="D23" i="2"/>
  <c r="D21" i="2"/>
  <c r="D17" i="2" s="1"/>
  <c r="E17" i="2" s="1"/>
  <c r="D4" i="2"/>
  <c r="C84" i="2"/>
  <c r="C82" i="2"/>
  <c r="C80" i="2"/>
  <c r="C78" i="2"/>
  <c r="E78" i="2" s="1"/>
  <c r="C76" i="2"/>
  <c r="C74" i="2"/>
  <c r="C72" i="2"/>
  <c r="C68" i="2"/>
  <c r="C70" i="2"/>
  <c r="C66" i="2"/>
  <c r="C64" i="2"/>
  <c r="C61" i="2"/>
  <c r="E61" i="2" s="1"/>
  <c r="C57" i="2"/>
  <c r="C55" i="2"/>
  <c r="C46" i="2"/>
  <c r="C44" i="2"/>
  <c r="E44" i="2" s="1"/>
  <c r="C42" i="2"/>
  <c r="C39" i="2"/>
  <c r="C37" i="2"/>
  <c r="E37" i="2" s="1"/>
  <c r="C23" i="2"/>
  <c r="C21" i="2"/>
  <c r="C17" i="2" s="1"/>
  <c r="C4" i="2"/>
  <c r="E5" i="2"/>
  <c r="E6" i="2"/>
  <c r="E7" i="2"/>
  <c r="E8" i="2"/>
  <c r="E9" i="2"/>
  <c r="E10" i="2"/>
  <c r="E11" i="2"/>
  <c r="E12" i="2"/>
  <c r="E13" i="2"/>
  <c r="E14" i="2"/>
  <c r="E15" i="2"/>
  <c r="E16" i="2"/>
  <c r="E18" i="2"/>
  <c r="E19" i="2"/>
  <c r="E20" i="2"/>
  <c r="E22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8" i="2"/>
  <c r="E40" i="2"/>
  <c r="E41" i="2"/>
  <c r="E42" i="2"/>
  <c r="E43" i="2"/>
  <c r="E45" i="2"/>
  <c r="E46" i="2"/>
  <c r="E47" i="2"/>
  <c r="E48" i="2"/>
  <c r="E49" i="2"/>
  <c r="E50" i="2"/>
  <c r="E51" i="2"/>
  <c r="E52" i="2"/>
  <c r="E53" i="2"/>
  <c r="E54" i="2"/>
  <c r="E56" i="2"/>
  <c r="E58" i="2"/>
  <c r="E59" i="2"/>
  <c r="E60" i="2"/>
  <c r="E62" i="2"/>
  <c r="E65" i="2"/>
  <c r="E67" i="2"/>
  <c r="E69" i="2"/>
  <c r="E70" i="2"/>
  <c r="E71" i="2"/>
  <c r="E73" i="2"/>
  <c r="E74" i="2"/>
  <c r="E75" i="2"/>
  <c r="E76" i="2"/>
  <c r="E77" i="2"/>
  <c r="E79" i="2"/>
  <c r="E81" i="2"/>
  <c r="E82" i="2"/>
  <c r="E83" i="2"/>
  <c r="E84" i="2"/>
  <c r="E85" i="2"/>
  <c r="E64" i="2" l="1"/>
  <c r="E21" i="2"/>
  <c r="E4" i="2"/>
  <c r="E39" i="2"/>
  <c r="E55" i="2"/>
  <c r="E23" i="2"/>
  <c r="E117" i="4"/>
  <c r="E25" i="4"/>
  <c r="E76" i="4"/>
  <c r="E32" i="4"/>
  <c r="E103" i="4"/>
  <c r="E33" i="4"/>
  <c r="E31" i="4"/>
  <c r="D23" i="4"/>
  <c r="E30" i="4"/>
  <c r="E35" i="4"/>
  <c r="E24" i="4"/>
  <c r="C23" i="4"/>
  <c r="E23" i="4" s="1"/>
  <c r="E164" i="4"/>
  <c r="E172" i="4"/>
  <c r="E17" i="4"/>
  <c r="C157" i="4"/>
  <c r="C180" i="4" s="1"/>
  <c r="E136" i="4"/>
  <c r="E131" i="4"/>
  <c r="E21" i="4"/>
  <c r="E138" i="4"/>
  <c r="D162" i="4"/>
  <c r="E162" i="4" s="1"/>
  <c r="E170" i="4"/>
  <c r="E178" i="4"/>
  <c r="E151" i="4"/>
  <c r="E140" i="4"/>
  <c r="E133" i="4"/>
  <c r="E149" i="4"/>
  <c r="E155" i="4"/>
  <c r="E158" i="4"/>
  <c r="E166" i="4"/>
  <c r="E174" i="4"/>
  <c r="E160" i="4"/>
  <c r="E168" i="4"/>
  <c r="E176" i="4"/>
  <c r="D157" i="4"/>
  <c r="E4" i="4"/>
  <c r="D86" i="2"/>
  <c r="C63" i="2"/>
  <c r="C86" i="2" s="1"/>
  <c r="E86" i="2" s="1"/>
  <c r="E68" i="2"/>
  <c r="E157" i="4" l="1"/>
  <c r="D180" i="4"/>
  <c r="E180" i="4" s="1"/>
  <c r="E63" i="2"/>
  <c r="P123" i="1" l="1"/>
  <c r="O123" i="1"/>
  <c r="N123" i="1"/>
  <c r="M123" i="1"/>
  <c r="L123" i="1"/>
  <c r="K123" i="1"/>
  <c r="P122" i="1"/>
  <c r="O122" i="1"/>
  <c r="N122" i="1"/>
  <c r="M122" i="1"/>
  <c r="L122" i="1"/>
  <c r="K122" i="1"/>
  <c r="P121" i="1"/>
  <c r="O121" i="1"/>
  <c r="N121" i="1"/>
  <c r="M121" i="1"/>
  <c r="L121" i="1"/>
  <c r="K121" i="1"/>
  <c r="P120" i="1"/>
  <c r="O120" i="1"/>
  <c r="N120" i="1"/>
  <c r="M120" i="1"/>
  <c r="L120" i="1"/>
  <c r="K120" i="1"/>
  <c r="P119" i="1"/>
  <c r="O119" i="1"/>
  <c r="N119" i="1"/>
  <c r="M119" i="1"/>
  <c r="L119" i="1"/>
  <c r="K119" i="1"/>
  <c r="P118" i="1"/>
  <c r="O118" i="1"/>
  <c r="N118" i="1"/>
  <c r="M118" i="1"/>
  <c r="L118" i="1"/>
  <c r="K118" i="1"/>
  <c r="P117" i="1"/>
  <c r="O117" i="1"/>
  <c r="N117" i="1"/>
  <c r="M117" i="1"/>
  <c r="L117" i="1"/>
  <c r="K117" i="1"/>
  <c r="P116" i="1"/>
  <c r="O116" i="1"/>
  <c r="N116" i="1"/>
  <c r="M116" i="1"/>
  <c r="L116" i="1"/>
  <c r="K116" i="1"/>
  <c r="P115" i="1"/>
  <c r="O115" i="1"/>
  <c r="N115" i="1"/>
  <c r="M115" i="1"/>
  <c r="L115" i="1"/>
  <c r="K115" i="1"/>
  <c r="P114" i="1"/>
  <c r="O114" i="1"/>
  <c r="N114" i="1"/>
  <c r="M114" i="1"/>
  <c r="L114" i="1"/>
  <c r="K114" i="1"/>
  <c r="P113" i="1"/>
  <c r="O113" i="1"/>
  <c r="N113" i="1"/>
  <c r="M113" i="1"/>
  <c r="L113" i="1"/>
  <c r="K113" i="1"/>
  <c r="P112" i="1"/>
  <c r="O112" i="1"/>
  <c r="N112" i="1"/>
  <c r="M112" i="1"/>
  <c r="L112" i="1"/>
  <c r="K112" i="1"/>
  <c r="P111" i="1"/>
  <c r="O111" i="1"/>
  <c r="N111" i="1"/>
  <c r="M111" i="1"/>
  <c r="L111" i="1"/>
  <c r="K111" i="1"/>
  <c r="P110" i="1"/>
  <c r="O110" i="1"/>
  <c r="N110" i="1"/>
  <c r="M110" i="1"/>
  <c r="L110" i="1"/>
  <c r="K110" i="1"/>
  <c r="P109" i="1"/>
  <c r="O109" i="1"/>
  <c r="N109" i="1"/>
  <c r="M109" i="1"/>
  <c r="L109" i="1"/>
  <c r="K109" i="1"/>
  <c r="P108" i="1"/>
  <c r="O108" i="1"/>
  <c r="N108" i="1"/>
  <c r="M108" i="1"/>
  <c r="L108" i="1"/>
  <c r="K108" i="1"/>
  <c r="P107" i="1"/>
  <c r="O107" i="1"/>
  <c r="N107" i="1"/>
  <c r="M107" i="1"/>
  <c r="L107" i="1"/>
  <c r="K107" i="1"/>
  <c r="P106" i="1"/>
  <c r="O106" i="1"/>
  <c r="N106" i="1"/>
  <c r="M106" i="1"/>
  <c r="L106" i="1"/>
  <c r="K106" i="1"/>
  <c r="P105" i="1"/>
  <c r="O105" i="1"/>
  <c r="N105" i="1"/>
  <c r="M105" i="1"/>
  <c r="L105" i="1"/>
  <c r="K105" i="1"/>
  <c r="P104" i="1"/>
  <c r="O104" i="1"/>
  <c r="N104" i="1"/>
  <c r="M104" i="1"/>
  <c r="L104" i="1"/>
  <c r="K104" i="1"/>
  <c r="P103" i="1"/>
  <c r="O103" i="1"/>
  <c r="N103" i="1"/>
  <c r="M103" i="1"/>
  <c r="L103" i="1"/>
  <c r="K103" i="1"/>
  <c r="P102" i="1"/>
  <c r="O102" i="1"/>
  <c r="N102" i="1"/>
  <c r="M102" i="1"/>
  <c r="L102" i="1"/>
  <c r="K102" i="1"/>
  <c r="P101" i="1"/>
  <c r="O101" i="1"/>
  <c r="N101" i="1"/>
  <c r="M101" i="1"/>
  <c r="L101" i="1"/>
  <c r="K101" i="1"/>
  <c r="P100" i="1"/>
  <c r="O100" i="1"/>
  <c r="N100" i="1"/>
  <c r="M100" i="1"/>
  <c r="L100" i="1"/>
  <c r="K100" i="1"/>
  <c r="P99" i="1"/>
  <c r="O99" i="1"/>
  <c r="N99" i="1"/>
  <c r="M99" i="1"/>
  <c r="L99" i="1"/>
  <c r="K99" i="1"/>
  <c r="P98" i="1"/>
  <c r="O98" i="1"/>
  <c r="N98" i="1"/>
  <c r="M98" i="1"/>
  <c r="L98" i="1"/>
  <c r="K98" i="1"/>
  <c r="P97" i="1"/>
  <c r="O97" i="1"/>
  <c r="N97" i="1"/>
  <c r="M97" i="1"/>
  <c r="L97" i="1"/>
  <c r="K97" i="1"/>
  <c r="P96" i="1"/>
  <c r="O96" i="1"/>
  <c r="N96" i="1"/>
  <c r="M96" i="1"/>
  <c r="L96" i="1"/>
  <c r="K96" i="1"/>
  <c r="P95" i="1"/>
  <c r="O95" i="1"/>
  <c r="N95" i="1"/>
  <c r="M95" i="1"/>
  <c r="L95" i="1"/>
  <c r="K95" i="1"/>
  <c r="P94" i="1"/>
  <c r="O94" i="1"/>
  <c r="N94" i="1"/>
  <c r="M94" i="1"/>
  <c r="L94" i="1"/>
  <c r="K94" i="1"/>
  <c r="P93" i="1"/>
  <c r="O93" i="1"/>
  <c r="N93" i="1"/>
  <c r="M93" i="1"/>
  <c r="L93" i="1"/>
  <c r="K93" i="1"/>
  <c r="P92" i="1"/>
  <c r="O92" i="1"/>
  <c r="N92" i="1"/>
  <c r="M92" i="1"/>
  <c r="L92" i="1"/>
  <c r="K92" i="1"/>
  <c r="P91" i="1"/>
  <c r="O91" i="1"/>
  <c r="N91" i="1"/>
  <c r="M91" i="1"/>
  <c r="L91" i="1"/>
  <c r="K91" i="1"/>
  <c r="P90" i="1"/>
  <c r="O90" i="1"/>
  <c r="N90" i="1"/>
  <c r="M90" i="1"/>
  <c r="L90" i="1"/>
  <c r="K90" i="1"/>
  <c r="P89" i="1"/>
  <c r="O89" i="1"/>
  <c r="N89" i="1"/>
  <c r="M89" i="1"/>
  <c r="L89" i="1"/>
  <c r="K89" i="1"/>
  <c r="P88" i="1"/>
  <c r="O88" i="1"/>
  <c r="N88" i="1"/>
  <c r="M88" i="1"/>
  <c r="L88" i="1"/>
  <c r="K88" i="1"/>
  <c r="P87" i="1"/>
  <c r="O87" i="1"/>
  <c r="N87" i="1"/>
  <c r="M87" i="1"/>
  <c r="L87" i="1"/>
  <c r="K87" i="1"/>
  <c r="P86" i="1"/>
  <c r="O86" i="1"/>
  <c r="N86" i="1"/>
  <c r="M86" i="1"/>
  <c r="L86" i="1"/>
  <c r="K86" i="1"/>
  <c r="P85" i="1"/>
  <c r="O85" i="1"/>
  <c r="N85" i="1"/>
  <c r="M85" i="1"/>
  <c r="L85" i="1"/>
  <c r="K85" i="1"/>
  <c r="P84" i="1"/>
  <c r="O84" i="1"/>
  <c r="N84" i="1"/>
  <c r="M84" i="1"/>
  <c r="L84" i="1"/>
  <c r="K84" i="1"/>
  <c r="P83" i="1"/>
  <c r="O83" i="1"/>
  <c r="N83" i="1"/>
  <c r="M83" i="1"/>
  <c r="L83" i="1"/>
  <c r="K83" i="1"/>
  <c r="P82" i="1"/>
  <c r="O82" i="1"/>
  <c r="N82" i="1"/>
  <c r="M82" i="1"/>
  <c r="L82" i="1"/>
  <c r="K82" i="1"/>
  <c r="P81" i="1"/>
  <c r="O81" i="1"/>
  <c r="N81" i="1"/>
  <c r="M81" i="1"/>
  <c r="L81" i="1"/>
  <c r="K81" i="1"/>
  <c r="P80" i="1"/>
  <c r="O80" i="1"/>
  <c r="N80" i="1"/>
  <c r="M80" i="1"/>
  <c r="L80" i="1"/>
  <c r="K80" i="1"/>
  <c r="P79" i="1"/>
  <c r="O79" i="1"/>
  <c r="N79" i="1"/>
  <c r="M79" i="1"/>
  <c r="L79" i="1"/>
  <c r="K79" i="1"/>
  <c r="P78" i="1"/>
  <c r="O78" i="1"/>
  <c r="N78" i="1"/>
  <c r="M78" i="1"/>
  <c r="L78" i="1"/>
  <c r="K78" i="1"/>
  <c r="P77" i="1"/>
  <c r="O77" i="1"/>
  <c r="N77" i="1"/>
  <c r="M77" i="1"/>
  <c r="L77" i="1"/>
  <c r="K77" i="1"/>
  <c r="P76" i="1"/>
  <c r="O76" i="1"/>
  <c r="N76" i="1"/>
  <c r="M76" i="1"/>
  <c r="L76" i="1"/>
  <c r="K76" i="1"/>
  <c r="P75" i="1"/>
  <c r="O75" i="1"/>
  <c r="N75" i="1"/>
  <c r="M75" i="1"/>
  <c r="L75" i="1"/>
  <c r="K75" i="1"/>
  <c r="P74" i="1"/>
  <c r="O74" i="1"/>
  <c r="N74" i="1"/>
  <c r="M74" i="1"/>
  <c r="L74" i="1"/>
  <c r="K74" i="1"/>
  <c r="P73" i="1"/>
  <c r="O73" i="1"/>
  <c r="N73" i="1"/>
  <c r="M73" i="1"/>
  <c r="L73" i="1"/>
  <c r="K73" i="1"/>
  <c r="P72" i="1"/>
  <c r="O72" i="1"/>
  <c r="N72" i="1"/>
  <c r="M72" i="1"/>
  <c r="L72" i="1"/>
  <c r="K72" i="1"/>
  <c r="P71" i="1"/>
  <c r="O71" i="1"/>
  <c r="N71" i="1"/>
  <c r="M71" i="1"/>
  <c r="L71" i="1"/>
  <c r="K71" i="1"/>
  <c r="P70" i="1"/>
  <c r="O70" i="1"/>
  <c r="N70" i="1"/>
  <c r="M70" i="1"/>
  <c r="L70" i="1"/>
  <c r="K70" i="1"/>
  <c r="P69" i="1"/>
  <c r="O69" i="1"/>
  <c r="N69" i="1"/>
  <c r="M69" i="1"/>
  <c r="L69" i="1"/>
  <c r="K69" i="1"/>
  <c r="P68" i="1"/>
  <c r="O68" i="1"/>
  <c r="N68" i="1"/>
  <c r="M68" i="1"/>
  <c r="L68" i="1"/>
  <c r="K68" i="1"/>
  <c r="P67" i="1"/>
  <c r="O67" i="1"/>
  <c r="N67" i="1"/>
  <c r="M67" i="1"/>
  <c r="L67" i="1"/>
  <c r="K67" i="1"/>
  <c r="P66" i="1"/>
  <c r="O66" i="1"/>
  <c r="N66" i="1"/>
  <c r="M66" i="1"/>
  <c r="L66" i="1"/>
  <c r="K66" i="1"/>
  <c r="P65" i="1"/>
  <c r="O65" i="1"/>
  <c r="N65" i="1"/>
  <c r="M65" i="1"/>
  <c r="L65" i="1"/>
  <c r="K65" i="1"/>
  <c r="P64" i="1"/>
  <c r="O64" i="1"/>
  <c r="N64" i="1"/>
  <c r="M64" i="1"/>
  <c r="L64" i="1"/>
  <c r="K64" i="1"/>
  <c r="P63" i="1"/>
  <c r="O63" i="1"/>
  <c r="N63" i="1"/>
  <c r="M63" i="1"/>
  <c r="L63" i="1"/>
  <c r="K63" i="1"/>
  <c r="P62" i="1"/>
  <c r="O62" i="1"/>
  <c r="N62" i="1"/>
  <c r="M62" i="1"/>
  <c r="L62" i="1"/>
  <c r="K62" i="1"/>
  <c r="P61" i="1"/>
  <c r="O61" i="1"/>
  <c r="N61" i="1"/>
  <c r="M61" i="1"/>
  <c r="L61" i="1"/>
  <c r="K61" i="1"/>
  <c r="P60" i="1"/>
  <c r="O60" i="1"/>
  <c r="N60" i="1"/>
  <c r="M60" i="1"/>
  <c r="L60" i="1"/>
  <c r="K60" i="1"/>
  <c r="P59" i="1"/>
  <c r="O59" i="1"/>
  <c r="N59" i="1"/>
  <c r="M59" i="1"/>
  <c r="L59" i="1"/>
  <c r="K59" i="1"/>
  <c r="P58" i="1"/>
  <c r="O58" i="1"/>
  <c r="N58" i="1"/>
  <c r="M58" i="1"/>
  <c r="L58" i="1"/>
  <c r="K58" i="1"/>
  <c r="P57" i="1"/>
  <c r="O57" i="1"/>
  <c r="N57" i="1"/>
  <c r="M57" i="1"/>
  <c r="L57" i="1"/>
  <c r="K57" i="1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P53" i="1"/>
  <c r="O53" i="1"/>
  <c r="N53" i="1"/>
  <c r="M53" i="1"/>
  <c r="L53" i="1"/>
  <c r="K53" i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O50" i="1"/>
  <c r="N50" i="1"/>
  <c r="M50" i="1"/>
  <c r="L50" i="1"/>
  <c r="K50" i="1"/>
  <c r="P49" i="1"/>
  <c r="O49" i="1"/>
  <c r="N49" i="1"/>
  <c r="M49" i="1"/>
  <c r="L49" i="1"/>
  <c r="K49" i="1"/>
  <c r="P48" i="1"/>
  <c r="O48" i="1"/>
  <c r="N48" i="1"/>
  <c r="M48" i="1"/>
  <c r="L48" i="1"/>
  <c r="K48" i="1"/>
  <c r="P47" i="1"/>
  <c r="O47" i="1"/>
  <c r="N47" i="1"/>
  <c r="M47" i="1"/>
  <c r="L47" i="1"/>
  <c r="K47" i="1"/>
  <c r="P46" i="1"/>
  <c r="O46" i="1"/>
  <c r="N46" i="1"/>
  <c r="M46" i="1"/>
  <c r="L46" i="1"/>
  <c r="K46" i="1"/>
  <c r="P45" i="1"/>
  <c r="O45" i="1"/>
  <c r="N45" i="1"/>
  <c r="M45" i="1"/>
  <c r="L45" i="1"/>
  <c r="K45" i="1"/>
  <c r="P44" i="1"/>
  <c r="O44" i="1"/>
  <c r="N44" i="1"/>
  <c r="M44" i="1"/>
  <c r="L44" i="1"/>
  <c r="K44" i="1"/>
  <c r="P43" i="1"/>
  <c r="O43" i="1"/>
  <c r="N43" i="1"/>
  <c r="M43" i="1"/>
  <c r="L43" i="1"/>
  <c r="K43" i="1"/>
  <c r="P42" i="1"/>
  <c r="O42" i="1"/>
  <c r="N42" i="1"/>
  <c r="M42" i="1"/>
  <c r="L42" i="1"/>
  <c r="K42" i="1"/>
  <c r="P41" i="1"/>
  <c r="O41" i="1"/>
  <c r="N41" i="1"/>
  <c r="M41" i="1"/>
  <c r="L41" i="1"/>
  <c r="K41" i="1"/>
  <c r="P40" i="1"/>
  <c r="O40" i="1"/>
  <c r="N40" i="1"/>
  <c r="M40" i="1"/>
  <c r="L40" i="1"/>
  <c r="K40" i="1"/>
  <c r="P39" i="1"/>
  <c r="O39" i="1"/>
  <c r="N39" i="1"/>
  <c r="M39" i="1"/>
  <c r="L39" i="1"/>
  <c r="K39" i="1"/>
  <c r="P38" i="1"/>
  <c r="O38" i="1"/>
  <c r="N38" i="1"/>
  <c r="M38" i="1"/>
  <c r="L38" i="1"/>
  <c r="K38" i="1"/>
  <c r="P37" i="1"/>
  <c r="O37" i="1"/>
  <c r="N37" i="1"/>
  <c r="M37" i="1"/>
  <c r="L37" i="1"/>
  <c r="K37" i="1"/>
  <c r="P36" i="1"/>
  <c r="O36" i="1"/>
  <c r="N36" i="1"/>
  <c r="M36" i="1"/>
  <c r="L36" i="1"/>
  <c r="K36" i="1"/>
  <c r="P35" i="1"/>
  <c r="O35" i="1"/>
  <c r="N35" i="1"/>
  <c r="M35" i="1"/>
  <c r="L35" i="1"/>
  <c r="K35" i="1"/>
  <c r="P34" i="1"/>
  <c r="O34" i="1"/>
  <c r="N34" i="1"/>
  <c r="M34" i="1"/>
  <c r="L34" i="1"/>
  <c r="K34" i="1"/>
  <c r="P33" i="1"/>
  <c r="O33" i="1"/>
  <c r="N33" i="1"/>
  <c r="M33" i="1"/>
  <c r="L33" i="1"/>
  <c r="K33" i="1"/>
  <c r="P32" i="1"/>
  <c r="O32" i="1"/>
  <c r="N32" i="1"/>
  <c r="M32" i="1"/>
  <c r="L32" i="1"/>
  <c r="K32" i="1"/>
  <c r="P31" i="1"/>
  <c r="O31" i="1"/>
  <c r="N31" i="1"/>
  <c r="M31" i="1"/>
  <c r="L31" i="1"/>
  <c r="K31" i="1"/>
  <c r="P30" i="1"/>
  <c r="O30" i="1"/>
  <c r="N30" i="1"/>
  <c r="M30" i="1"/>
  <c r="L30" i="1"/>
  <c r="K30" i="1"/>
  <c r="P29" i="1"/>
  <c r="O29" i="1"/>
  <c r="N29" i="1"/>
  <c r="M29" i="1"/>
  <c r="L29" i="1"/>
  <c r="K29" i="1"/>
  <c r="P28" i="1"/>
  <c r="O28" i="1"/>
  <c r="N28" i="1"/>
  <c r="M28" i="1"/>
  <c r="L28" i="1"/>
  <c r="K28" i="1"/>
  <c r="P27" i="1"/>
  <c r="O27" i="1"/>
  <c r="N27" i="1"/>
  <c r="M27" i="1"/>
  <c r="L27" i="1"/>
  <c r="K27" i="1"/>
  <c r="P26" i="1"/>
  <c r="O26" i="1"/>
  <c r="N26" i="1"/>
  <c r="M26" i="1"/>
  <c r="L26" i="1"/>
  <c r="K26" i="1"/>
  <c r="P25" i="1"/>
  <c r="O25" i="1"/>
  <c r="N25" i="1"/>
  <c r="M25" i="1"/>
  <c r="L25" i="1"/>
  <c r="K25" i="1"/>
  <c r="P24" i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  <c r="P7" i="1"/>
  <c r="O7" i="1"/>
  <c r="N7" i="1"/>
  <c r="M7" i="1"/>
  <c r="L7" i="1"/>
  <c r="K7" i="1"/>
  <c r="P6" i="1"/>
  <c r="O6" i="1"/>
  <c r="N6" i="1"/>
  <c r="M6" i="1"/>
  <c r="L6" i="1"/>
  <c r="K6" i="1"/>
</calcChain>
</file>

<file path=xl/sharedStrings.xml><?xml version="1.0" encoding="utf-8"?>
<sst xmlns="http://schemas.openxmlformats.org/spreadsheetml/2006/main" count="793" uniqueCount="140">
  <si>
    <t>м. Боярка</t>
  </si>
  <si>
    <t>Станом на 10.01.2020</t>
  </si>
  <si>
    <t>Аналіз фінансування установ на 31.12.2019</t>
  </si>
  <si>
    <t>Загальний фонд</t>
  </si>
  <si>
    <t>грн.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</si>
  <si>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</si>
  <si>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</si>
  <si>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</si>
  <si>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</si>
  <si>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</si>
  <si>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</si>
  <si>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</si>
  <si>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</si>
  <si>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</si>
  <si>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</si>
  <si>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</si>
  <si>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</si>
  <si>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</si>
  <si>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</si>
  <si>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</si>
  <si>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</si>
  <si>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</si>
  <si>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</si>
  <si>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</t>
  </si>
  <si>
    <t>Виконавчий комітет  Боярської міської ради</t>
  </si>
  <si>
    <t>0150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</si>
  <si>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</si>
  <si>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</si>
  <si>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</si>
  <si>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</si>
  <si>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</si>
  <si>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</si>
  <si>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</si>
  <si>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</si>
  <si>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</si>
  <si>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</si>
  <si>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</si>
  <si>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</si>
  <si>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</si>
  <si>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</si>
  <si>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</si>
  <si>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</si>
  <si>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</si>
  <si>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</si>
  <si>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</si>
  <si>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</si>
  <si>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2730</t>
  </si>
  <si>
    <t>Інші виплати населенню</t>
  </si>
  <si>
    <t>2800</t>
  </si>
  <si>
    <t>Інші поточні видатки</t>
  </si>
  <si>
    <t>0210180</t>
  </si>
  <si>
    <t>Інша діяльність у сфері державного управління</t>
  </si>
  <si>
    <t>0180</t>
  </si>
  <si>
    <t>2610</t>
  </si>
  <si>
    <t>Субсидії та поточні трансферти підприємствам (установам, організаціям)</t>
  </si>
  <si>
    <t>0211010</t>
  </si>
  <si>
    <t>Надання дошкільної освіти</t>
  </si>
  <si>
    <t>1010</t>
  </si>
  <si>
    <t>2220</t>
  </si>
  <si>
    <t>Медикаменти та перев`язувальні матеріали</t>
  </si>
  <si>
    <t>2230</t>
  </si>
  <si>
    <t>Продукти харчування</t>
  </si>
  <si>
    <t>0213035</t>
  </si>
  <si>
    <t>Компенсаційні виплати за пільговий проїзд окремих категорій громадян на залізничному транспорті</t>
  </si>
  <si>
    <t>3035</t>
  </si>
  <si>
    <t>0213133</t>
  </si>
  <si>
    <t>Інші заходи та заклади молодіжної політики</t>
  </si>
  <si>
    <t>3133</t>
  </si>
  <si>
    <t>0213140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</si>
  <si>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</si>
  <si>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3140</t>
  </si>
  <si>
    <t>0213242</t>
  </si>
  <si>
    <t>Інші заходи у сфері соціального захисту і соціального забезпечення</t>
  </si>
  <si>
    <t>3242</t>
  </si>
  <si>
    <t>0214060</t>
  </si>
  <si>
    <t>Забезпечення діяльності палаців i будинків культури, клубів, центрів дозвілля та iнших клубних закладів</t>
  </si>
  <si>
    <t>4060</t>
  </si>
  <si>
    <t>0214081</t>
  </si>
  <si>
    <t>Забезпечення діяльності інших закладів в галузі культури і мистецтва</t>
  </si>
  <si>
    <t>4081</t>
  </si>
  <si>
    <t>0214082</t>
  </si>
  <si>
    <t>Інші заходи в галузі культури і мистецтва</t>
  </si>
  <si>
    <t>4082</t>
  </si>
  <si>
    <t>0215062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</si>
  <si>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</si>
  <si>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</si>
  <si>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0216020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</si>
  <si>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</si>
  <si>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6020</t>
  </si>
  <si>
    <t>0216030</t>
  </si>
  <si>
    <t>Організація благоустрою населених пунктів</t>
  </si>
  <si>
    <t>6030</t>
  </si>
  <si>
    <t>0216071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</si>
  <si>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</t>
  </si>
  <si>
    <t>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</si>
  <si>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</t>
  </si>
  <si>
    <t>0216090</t>
  </si>
  <si>
    <t>Інша діяльність у сфері житлово-комунального господарства</t>
  </si>
  <si>
    <t>6090</t>
  </si>
  <si>
    <t>0217130</t>
  </si>
  <si>
    <t>Здійснення заходів із землеустрою</t>
  </si>
  <si>
    <t>7130</t>
  </si>
  <si>
    <t>0218220</t>
  </si>
  <si>
    <t>Заходи та роботи з мобілізаційної підготовки місцевого значення</t>
  </si>
  <si>
    <t>8220</t>
  </si>
  <si>
    <t>0218230</t>
  </si>
  <si>
    <t>Інші заходи громадського порядку та безпеки</t>
  </si>
  <si>
    <t>8230</t>
  </si>
  <si>
    <t>0218330</t>
  </si>
  <si>
    <t>Інша діяльність у сфері екології та охорони природних ресурсів</t>
  </si>
  <si>
    <t>8330</t>
  </si>
  <si>
    <t>0219770</t>
  </si>
  <si>
    <t>Інші субвенції з місцевого бюджету</t>
  </si>
  <si>
    <t>9770</t>
  </si>
  <si>
    <t>2620</t>
  </si>
  <si>
    <t>Поточні трансферти органам державного управління інших рівнів</t>
  </si>
  <si>
    <t xml:space="preserve"> </t>
  </si>
  <si>
    <t xml:space="preserve">Усього </t>
  </si>
  <si>
    <t xml:space="preserve">План </t>
  </si>
  <si>
    <t>Факт</t>
  </si>
  <si>
    <t>% виконання</t>
  </si>
  <si>
    <t>ДНЗ (дитячий садок) "Лісова казка"</t>
  </si>
  <si>
    <t>ДНЗ "Спадкоємець"</t>
  </si>
  <si>
    <t>ДНЗ (ясла-садок) "Даринка"</t>
  </si>
  <si>
    <t>ДНЗ №4 Берізка</t>
  </si>
  <si>
    <t>ДНЗ ясла-садок "Іскорка"</t>
  </si>
  <si>
    <t>КЗ  Будинок культури</t>
  </si>
  <si>
    <t>Боярська міська дитяча школа мистецтв</t>
  </si>
  <si>
    <t>КЗ "Боярська міська дитячо-юнацька школа"</t>
  </si>
  <si>
    <t>ГФ "Боярський міський патруль"</t>
  </si>
  <si>
    <t>КП "Боярський інформаційний центр"</t>
  </si>
  <si>
    <t>Дошкільні навчальні заклади</t>
  </si>
  <si>
    <t>КП "Боярка-водоканал"</t>
  </si>
  <si>
    <t>КП "БОК"Боярської МР Києво-Святошинського району Київської обл.</t>
  </si>
  <si>
    <t>КП "БГВУЖКГ"</t>
  </si>
  <si>
    <t>КП "Міська ритуальна служба"</t>
  </si>
  <si>
    <t>ДНЗ ясла-садок "Джерельце"</t>
  </si>
  <si>
    <t>ДНЗ ясла-садок "Казка"</t>
  </si>
  <si>
    <t xml:space="preserve">Начальник бюджетного відділу </t>
  </si>
  <si>
    <t>Т.Клєпікова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</si>
</sst>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1" fillId="3" borderId="1" xfId="0" quotePrefix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0" fillId="3" borderId="1" xfId="0" quotePrefix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164" fontId="0" fillId="3" borderId="1" xfId="0" applyNumberFormat="1" applyFill="1" applyBorder="1" applyAlignment="1">
      <alignment vertical="center" wrapText="1"/>
    </xf>
    <xf numFmtId="9" fontId="1" fillId="3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3" borderId="2" xfId="0" applyFill="1" applyBorder="1" applyAlignment="1">
      <alignment vertical="center" wrapText="1"/>
    </xf>
    <xf numFmtId="164" fontId="0" fillId="3" borderId="2" xfId="0" applyNumberFormat="1" applyFill="1" applyBorder="1" applyAlignment="1">
      <alignment vertical="center" wrapText="1"/>
    </xf>
    <xf numFmtId="0" fontId="1" fillId="3" borderId="3" xfId="0" quotePrefix="1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9" fontId="4" fillId="3" borderId="5" xfId="0" applyNumberFormat="1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9" xfId="0" quotePrefix="1" applyFont="1" applyFill="1" applyBorder="1" applyAlignment="1">
      <alignment vertical="center" wrapText="1"/>
    </xf>
    <xf numFmtId="9" fontId="1" fillId="3" borderId="10" xfId="0" applyNumberFormat="1" applyFont="1" applyFill="1" applyBorder="1" applyAlignment="1">
      <alignment vertical="center" wrapText="1"/>
    </xf>
    <xf numFmtId="0" fontId="0" fillId="3" borderId="9" xfId="0" quotePrefix="1" applyFill="1" applyBorder="1" applyAlignment="1">
      <alignment vertical="center" wrapText="1"/>
    </xf>
    <xf numFmtId="0" fontId="0" fillId="3" borderId="11" xfId="0" quotePrefix="1" applyFill="1" applyBorder="1" applyAlignment="1">
      <alignment vertical="center" wrapText="1"/>
    </xf>
    <xf numFmtId="9" fontId="1" fillId="3" borderId="12" xfId="0" applyNumberFormat="1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4"/>
  <sheetViews>
    <sheetView topLeftCell="A79" workbookViewId="0">
      <selection activeCell="B97" sqref="B97"/>
    </sheetView>
  </sheetViews>
  <sheetFormatPr defaultRowHeight="12.75" x14ac:dyDescent="0.2"/>
  <cols>
    <col min="1" max="1" width="10.7109375" customWidth="1"/>
    <col min="2" max="2" width="50.7109375" customWidth="1"/>
    <col min="3" max="16" width="15.7109375" customWidth="1"/>
  </cols>
  <sheetData>
    <row r="1" spans="1:16" x14ac:dyDescent="0.2">
      <c r="A1" t="s">
        <v>0</v>
      </c>
    </row>
    <row r="2" spans="1:16" ht="18.75" x14ac:dyDescent="0.3">
      <c r="A2" s="41" t="s">
        <v>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6" x14ac:dyDescent="0.2">
      <c r="A3" s="42" t="s">
        <v>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6" x14ac:dyDescent="0.2">
      <c r="A4" t="s">
        <v>1</v>
      </c>
      <c r="L4" s="1" t="s">
        <v>4</v>
      </c>
    </row>
    <row r="5" spans="1:16" s="2" customFormat="1" ht="51" x14ac:dyDescent="0.2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  <c r="N5" s="4" t="s">
        <v>18</v>
      </c>
      <c r="O5" s="4" t="s">
        <v>19</v>
      </c>
      <c r="P5" s="4" t="s">
        <v>20</v>
      </c>
    </row>
    <row r="6" spans="1:16" ht="51" x14ac:dyDescent="0.2">
      <c r="A6" s="5" t="s">
        <v>21</v>
      </c>
      <c r="B6" s="6" t="s">
        <v>22</v>
      </c>
      <c r="C6" s="7">
        <v>19431500</v>
      </c>
      <c r="D6" s="7">
        <v>22057480</v>
      </c>
      <c r="E6" s="7">
        <v>22057480</v>
      </c>
      <c r="F6" s="7">
        <v>20515840.060000006</v>
      </c>
      <c r="G6" s="7">
        <v>0</v>
      </c>
      <c r="H6" s="7">
        <v>20515840.060000006</v>
      </c>
      <c r="I6" s="7">
        <v>0</v>
      </c>
      <c r="J6" s="7">
        <v>0</v>
      </c>
      <c r="K6" s="7">
        <f t="shared" ref="K6:K37" si="0">E6-F6</f>
        <v>1541639.9399999939</v>
      </c>
      <c r="L6" s="7">
        <f t="shared" ref="L6:L37" si="1">D6-F6</f>
        <v>1541639.9399999939</v>
      </c>
      <c r="M6" s="7">
        <f t="shared" ref="M6:M37" si="2">IF(E6=0,0,(F6/E6)*100)</f>
        <v>93.010806583526346</v>
      </c>
      <c r="N6" s="7">
        <f t="shared" ref="N6:N37" si="3">D6-H6</f>
        <v>1541639.9399999939</v>
      </c>
      <c r="O6" s="7">
        <f t="shared" ref="O6:O37" si="4">E6-H6</f>
        <v>1541639.9399999939</v>
      </c>
      <c r="P6" s="7">
        <f t="shared" ref="P6:P37" si="5">IF(E6=0,0,(H6/E6)*100)</f>
        <v>93.010806583526346</v>
      </c>
    </row>
    <row r="7" spans="1:16" x14ac:dyDescent="0.2">
      <c r="A7" s="5" t="s">
        <v>23</v>
      </c>
      <c r="B7" s="6" t="s">
        <v>24</v>
      </c>
      <c r="C7" s="7">
        <v>19431500</v>
      </c>
      <c r="D7" s="7">
        <v>22057480</v>
      </c>
      <c r="E7" s="7">
        <v>22057480</v>
      </c>
      <c r="F7" s="7">
        <v>20515840.060000006</v>
      </c>
      <c r="G7" s="7">
        <v>0</v>
      </c>
      <c r="H7" s="7">
        <v>20515840.060000006</v>
      </c>
      <c r="I7" s="7">
        <v>0</v>
      </c>
      <c r="J7" s="7">
        <v>0</v>
      </c>
      <c r="K7" s="7">
        <f t="shared" si="0"/>
        <v>1541639.9399999939</v>
      </c>
      <c r="L7" s="7">
        <f t="shared" si="1"/>
        <v>1541639.9399999939</v>
      </c>
      <c r="M7" s="7">
        <f t="shared" si="2"/>
        <v>93.010806583526346</v>
      </c>
      <c r="N7" s="7">
        <f t="shared" si="3"/>
        <v>1541639.9399999939</v>
      </c>
      <c r="O7" s="7">
        <f t="shared" si="4"/>
        <v>1541639.9399999939</v>
      </c>
      <c r="P7" s="7">
        <f t="shared" si="5"/>
        <v>93.010806583526346</v>
      </c>
    </row>
    <row r="8" spans="1:16" ht="51" x14ac:dyDescent="0.2">
      <c r="A8" s="5" t="s">
        <v>25</v>
      </c>
      <c r="B8" s="6" t="s">
        <v>22</v>
      </c>
      <c r="C8" s="7">
        <v>19431500</v>
      </c>
      <c r="D8" s="7">
        <v>22057480</v>
      </c>
      <c r="E8" s="7">
        <v>22057480</v>
      </c>
      <c r="F8" s="7">
        <v>20515840.060000006</v>
      </c>
      <c r="G8" s="7">
        <v>0</v>
      </c>
      <c r="H8" s="7">
        <v>20515840.060000006</v>
      </c>
      <c r="I8" s="7">
        <v>0</v>
      </c>
      <c r="J8" s="7">
        <v>0</v>
      </c>
      <c r="K8" s="7">
        <f t="shared" si="0"/>
        <v>1541639.9399999939</v>
      </c>
      <c r="L8" s="7">
        <f t="shared" si="1"/>
        <v>1541639.9399999939</v>
      </c>
      <c r="M8" s="7">
        <f t="shared" si="2"/>
        <v>93.010806583526346</v>
      </c>
      <c r="N8" s="7">
        <f t="shared" si="3"/>
        <v>1541639.9399999939</v>
      </c>
      <c r="O8" s="7">
        <f t="shared" si="4"/>
        <v>1541639.9399999939</v>
      </c>
      <c r="P8" s="7">
        <f t="shared" si="5"/>
        <v>93.010806583526346</v>
      </c>
    </row>
    <row r="9" spans="1:16" x14ac:dyDescent="0.2">
      <c r="A9" s="8" t="s">
        <v>26</v>
      </c>
      <c r="B9" s="9" t="s">
        <v>27</v>
      </c>
      <c r="C9" s="10">
        <v>13210400</v>
      </c>
      <c r="D9" s="10">
        <v>15156980</v>
      </c>
      <c r="E9" s="10">
        <v>15156980</v>
      </c>
      <c r="F9" s="10">
        <v>14576625.560000001</v>
      </c>
      <c r="G9" s="10">
        <v>0</v>
      </c>
      <c r="H9" s="10">
        <v>14576625.560000001</v>
      </c>
      <c r="I9" s="10">
        <v>0</v>
      </c>
      <c r="J9" s="10">
        <v>0</v>
      </c>
      <c r="K9" s="10">
        <f t="shared" si="0"/>
        <v>580354.43999999948</v>
      </c>
      <c r="L9" s="10">
        <f t="shared" si="1"/>
        <v>580354.43999999948</v>
      </c>
      <c r="M9" s="10">
        <f t="shared" si="2"/>
        <v>96.171041724670744</v>
      </c>
      <c r="N9" s="10">
        <f t="shared" si="3"/>
        <v>580354.43999999948</v>
      </c>
      <c r="O9" s="10">
        <f t="shared" si="4"/>
        <v>580354.43999999948</v>
      </c>
      <c r="P9" s="10">
        <f t="shared" si="5"/>
        <v>96.171041724670744</v>
      </c>
    </row>
    <row r="10" spans="1:16" x14ac:dyDescent="0.2">
      <c r="A10" s="8" t="s">
        <v>28</v>
      </c>
      <c r="B10" s="9" t="s">
        <v>29</v>
      </c>
      <c r="C10" s="10">
        <v>2906300</v>
      </c>
      <c r="D10" s="10">
        <v>3408200</v>
      </c>
      <c r="E10" s="10">
        <v>3408200</v>
      </c>
      <c r="F10" s="10">
        <v>3251849.03</v>
      </c>
      <c r="G10" s="10">
        <v>0</v>
      </c>
      <c r="H10" s="10">
        <v>3251849.03</v>
      </c>
      <c r="I10" s="10">
        <v>0</v>
      </c>
      <c r="J10" s="10">
        <v>0</v>
      </c>
      <c r="K10" s="10">
        <f t="shared" si="0"/>
        <v>156350.9700000002</v>
      </c>
      <c r="L10" s="10">
        <f t="shared" si="1"/>
        <v>156350.9700000002</v>
      </c>
      <c r="M10" s="10">
        <f t="shared" si="2"/>
        <v>95.412506014905219</v>
      </c>
      <c r="N10" s="10">
        <f t="shared" si="3"/>
        <v>156350.9700000002</v>
      </c>
      <c r="O10" s="10">
        <f t="shared" si="4"/>
        <v>156350.9700000002</v>
      </c>
      <c r="P10" s="10">
        <f t="shared" si="5"/>
        <v>95.412506014905219</v>
      </c>
    </row>
    <row r="11" spans="1:16" x14ac:dyDescent="0.2">
      <c r="A11" s="8" t="s">
        <v>30</v>
      </c>
      <c r="B11" s="9" t="s">
        <v>31</v>
      </c>
      <c r="C11" s="10">
        <v>755000</v>
      </c>
      <c r="D11" s="10">
        <v>910000</v>
      </c>
      <c r="E11" s="10">
        <v>910000</v>
      </c>
      <c r="F11" s="10">
        <v>894772.12</v>
      </c>
      <c r="G11" s="10">
        <v>0</v>
      </c>
      <c r="H11" s="10">
        <v>894772.12</v>
      </c>
      <c r="I11" s="10">
        <v>0</v>
      </c>
      <c r="J11" s="10">
        <v>0</v>
      </c>
      <c r="K11" s="10">
        <f t="shared" si="0"/>
        <v>15227.880000000005</v>
      </c>
      <c r="L11" s="10">
        <f t="shared" si="1"/>
        <v>15227.880000000005</v>
      </c>
      <c r="M11" s="10">
        <f t="shared" si="2"/>
        <v>98.326606593406595</v>
      </c>
      <c r="N11" s="10">
        <f t="shared" si="3"/>
        <v>15227.880000000005</v>
      </c>
      <c r="O11" s="10">
        <f t="shared" si="4"/>
        <v>15227.880000000005</v>
      </c>
      <c r="P11" s="10">
        <f t="shared" si="5"/>
        <v>98.326606593406595</v>
      </c>
    </row>
    <row r="12" spans="1:16" x14ac:dyDescent="0.2">
      <c r="A12" s="8" t="s">
        <v>32</v>
      </c>
      <c r="B12" s="9" t="s">
        <v>33</v>
      </c>
      <c r="C12" s="10">
        <v>1400000</v>
      </c>
      <c r="D12" s="10">
        <v>1495500</v>
      </c>
      <c r="E12" s="10">
        <v>1495500</v>
      </c>
      <c r="F12" s="10">
        <v>1252161.94</v>
      </c>
      <c r="G12" s="10">
        <v>0</v>
      </c>
      <c r="H12" s="10">
        <v>1252161.94</v>
      </c>
      <c r="I12" s="10">
        <v>0</v>
      </c>
      <c r="J12" s="10">
        <v>0</v>
      </c>
      <c r="K12" s="10">
        <f t="shared" si="0"/>
        <v>243338.06000000006</v>
      </c>
      <c r="L12" s="10">
        <f t="shared" si="1"/>
        <v>243338.06000000006</v>
      </c>
      <c r="M12" s="10">
        <f t="shared" si="2"/>
        <v>83.728648612504173</v>
      </c>
      <c r="N12" s="10">
        <f t="shared" si="3"/>
        <v>243338.06000000006</v>
      </c>
      <c r="O12" s="10">
        <f t="shared" si="4"/>
        <v>243338.06000000006</v>
      </c>
      <c r="P12" s="10">
        <f t="shared" si="5"/>
        <v>83.728648612504173</v>
      </c>
    </row>
    <row r="13" spans="1:16" x14ac:dyDescent="0.2">
      <c r="A13" s="8" t="s">
        <v>34</v>
      </c>
      <c r="B13" s="9" t="s">
        <v>35</v>
      </c>
      <c r="C13" s="10">
        <v>50000</v>
      </c>
      <c r="D13" s="10">
        <v>50000</v>
      </c>
      <c r="E13" s="10">
        <v>50000</v>
      </c>
      <c r="F13" s="10">
        <v>14403.39</v>
      </c>
      <c r="G13" s="10">
        <v>0</v>
      </c>
      <c r="H13" s="10">
        <v>14403.39</v>
      </c>
      <c r="I13" s="10">
        <v>0</v>
      </c>
      <c r="J13" s="10">
        <v>0</v>
      </c>
      <c r="K13" s="10">
        <f t="shared" si="0"/>
        <v>35596.61</v>
      </c>
      <c r="L13" s="10">
        <f t="shared" si="1"/>
        <v>35596.61</v>
      </c>
      <c r="M13" s="10">
        <f t="shared" si="2"/>
        <v>28.80678</v>
      </c>
      <c r="N13" s="10">
        <f t="shared" si="3"/>
        <v>35596.61</v>
      </c>
      <c r="O13" s="10">
        <f t="shared" si="4"/>
        <v>35596.61</v>
      </c>
      <c r="P13" s="10">
        <f t="shared" si="5"/>
        <v>28.80678</v>
      </c>
    </row>
    <row r="14" spans="1:16" x14ac:dyDescent="0.2">
      <c r="A14" s="8" t="s">
        <v>36</v>
      </c>
      <c r="B14" s="9" t="s">
        <v>37</v>
      </c>
      <c r="C14" s="10">
        <v>20000</v>
      </c>
      <c r="D14" s="10">
        <v>20000</v>
      </c>
      <c r="E14" s="10">
        <v>20000</v>
      </c>
      <c r="F14" s="10">
        <v>9481.32</v>
      </c>
      <c r="G14" s="10">
        <v>0</v>
      </c>
      <c r="H14" s="10">
        <v>9481.32</v>
      </c>
      <c r="I14" s="10">
        <v>0</v>
      </c>
      <c r="J14" s="10">
        <v>0</v>
      </c>
      <c r="K14" s="10">
        <f t="shared" si="0"/>
        <v>10518.68</v>
      </c>
      <c r="L14" s="10">
        <f t="shared" si="1"/>
        <v>10518.68</v>
      </c>
      <c r="M14" s="10">
        <f t="shared" si="2"/>
        <v>47.406599999999997</v>
      </c>
      <c r="N14" s="10">
        <f t="shared" si="3"/>
        <v>10518.68</v>
      </c>
      <c r="O14" s="10">
        <f t="shared" si="4"/>
        <v>10518.68</v>
      </c>
      <c r="P14" s="10">
        <f t="shared" si="5"/>
        <v>47.406599999999997</v>
      </c>
    </row>
    <row r="15" spans="1:16" x14ac:dyDescent="0.2">
      <c r="A15" s="8" t="s">
        <v>38</v>
      </c>
      <c r="B15" s="9" t="s">
        <v>39</v>
      </c>
      <c r="C15" s="10">
        <v>250000</v>
      </c>
      <c r="D15" s="10">
        <v>250000</v>
      </c>
      <c r="E15" s="10">
        <v>250000</v>
      </c>
      <c r="F15" s="10">
        <v>210718.44</v>
      </c>
      <c r="G15" s="10">
        <v>0</v>
      </c>
      <c r="H15" s="10">
        <v>210718.44</v>
      </c>
      <c r="I15" s="10">
        <v>0</v>
      </c>
      <c r="J15" s="10">
        <v>0</v>
      </c>
      <c r="K15" s="10">
        <f t="shared" si="0"/>
        <v>39281.56</v>
      </c>
      <c r="L15" s="10">
        <f t="shared" si="1"/>
        <v>39281.56</v>
      </c>
      <c r="M15" s="10">
        <f t="shared" si="2"/>
        <v>84.287376000000009</v>
      </c>
      <c r="N15" s="10">
        <f t="shared" si="3"/>
        <v>39281.56</v>
      </c>
      <c r="O15" s="10">
        <f t="shared" si="4"/>
        <v>39281.56</v>
      </c>
      <c r="P15" s="10">
        <f t="shared" si="5"/>
        <v>84.287376000000009</v>
      </c>
    </row>
    <row r="16" spans="1:16" x14ac:dyDescent="0.2">
      <c r="A16" s="8" t="s">
        <v>40</v>
      </c>
      <c r="B16" s="9" t="s">
        <v>41</v>
      </c>
      <c r="C16" s="10">
        <v>510000</v>
      </c>
      <c r="D16" s="10">
        <v>510000</v>
      </c>
      <c r="E16" s="10">
        <v>510000</v>
      </c>
      <c r="F16" s="10">
        <v>95806.43</v>
      </c>
      <c r="G16" s="10">
        <v>0</v>
      </c>
      <c r="H16" s="10">
        <v>95806.43</v>
      </c>
      <c r="I16" s="10">
        <v>0</v>
      </c>
      <c r="J16" s="10">
        <v>0</v>
      </c>
      <c r="K16" s="10">
        <f t="shared" si="0"/>
        <v>414193.57</v>
      </c>
      <c r="L16" s="10">
        <f t="shared" si="1"/>
        <v>414193.57</v>
      </c>
      <c r="M16" s="10">
        <f t="shared" si="2"/>
        <v>18.785574509803922</v>
      </c>
      <c r="N16" s="10">
        <f t="shared" si="3"/>
        <v>414193.57</v>
      </c>
      <c r="O16" s="10">
        <f t="shared" si="4"/>
        <v>414193.57</v>
      </c>
      <c r="P16" s="10">
        <f t="shared" si="5"/>
        <v>18.785574509803922</v>
      </c>
    </row>
    <row r="17" spans="1:16" x14ac:dyDescent="0.2">
      <c r="A17" s="8" t="s">
        <v>42</v>
      </c>
      <c r="B17" s="9" t="s">
        <v>43</v>
      </c>
      <c r="C17" s="10">
        <v>150000</v>
      </c>
      <c r="D17" s="10">
        <v>150000</v>
      </c>
      <c r="E17" s="10">
        <v>150000</v>
      </c>
      <c r="F17" s="10">
        <v>141203.44</v>
      </c>
      <c r="G17" s="10">
        <v>0</v>
      </c>
      <c r="H17" s="10">
        <v>141203.44</v>
      </c>
      <c r="I17" s="10">
        <v>0</v>
      </c>
      <c r="J17" s="10">
        <v>0</v>
      </c>
      <c r="K17" s="10">
        <f t="shared" si="0"/>
        <v>8796.5599999999977</v>
      </c>
      <c r="L17" s="10">
        <f t="shared" si="1"/>
        <v>8796.5599999999977</v>
      </c>
      <c r="M17" s="10">
        <f t="shared" si="2"/>
        <v>94.135626666666667</v>
      </c>
      <c r="N17" s="10">
        <f t="shared" si="3"/>
        <v>8796.5599999999977</v>
      </c>
      <c r="O17" s="10">
        <f t="shared" si="4"/>
        <v>8796.5599999999977</v>
      </c>
      <c r="P17" s="10">
        <f t="shared" si="5"/>
        <v>94.135626666666667</v>
      </c>
    </row>
    <row r="18" spans="1:16" ht="25.5" x14ac:dyDescent="0.2">
      <c r="A18" s="8" t="s">
        <v>44</v>
      </c>
      <c r="B18" s="9" t="s">
        <v>45</v>
      </c>
      <c r="C18" s="10">
        <v>29800</v>
      </c>
      <c r="D18" s="10">
        <v>29800</v>
      </c>
      <c r="E18" s="10">
        <v>29800</v>
      </c>
      <c r="F18" s="10">
        <v>8216</v>
      </c>
      <c r="G18" s="10">
        <v>0</v>
      </c>
      <c r="H18" s="10">
        <v>8216</v>
      </c>
      <c r="I18" s="10">
        <v>0</v>
      </c>
      <c r="J18" s="10">
        <v>0</v>
      </c>
      <c r="K18" s="10">
        <f t="shared" si="0"/>
        <v>21584</v>
      </c>
      <c r="L18" s="10">
        <f t="shared" si="1"/>
        <v>21584</v>
      </c>
      <c r="M18" s="10">
        <f t="shared" si="2"/>
        <v>27.570469798657722</v>
      </c>
      <c r="N18" s="10">
        <f t="shared" si="3"/>
        <v>21584</v>
      </c>
      <c r="O18" s="10">
        <f t="shared" si="4"/>
        <v>21584</v>
      </c>
      <c r="P18" s="10">
        <f t="shared" si="5"/>
        <v>27.570469798657722</v>
      </c>
    </row>
    <row r="19" spans="1:16" x14ac:dyDescent="0.2">
      <c r="A19" s="8" t="s">
        <v>46</v>
      </c>
      <c r="B19" s="9" t="s">
        <v>47</v>
      </c>
      <c r="C19" s="10">
        <v>10000</v>
      </c>
      <c r="D19" s="10">
        <v>10000</v>
      </c>
      <c r="E19" s="10">
        <v>10000</v>
      </c>
      <c r="F19" s="10">
        <v>10000</v>
      </c>
      <c r="G19" s="10">
        <v>0</v>
      </c>
      <c r="H19" s="10">
        <v>10000</v>
      </c>
      <c r="I19" s="10">
        <v>0</v>
      </c>
      <c r="J19" s="10">
        <v>0</v>
      </c>
      <c r="K19" s="10">
        <f t="shared" si="0"/>
        <v>0</v>
      </c>
      <c r="L19" s="10">
        <f t="shared" si="1"/>
        <v>0</v>
      </c>
      <c r="M19" s="10">
        <f t="shared" si="2"/>
        <v>100</v>
      </c>
      <c r="N19" s="10">
        <f t="shared" si="3"/>
        <v>0</v>
      </c>
      <c r="O19" s="10">
        <f t="shared" si="4"/>
        <v>0</v>
      </c>
      <c r="P19" s="10">
        <f t="shared" si="5"/>
        <v>100</v>
      </c>
    </row>
    <row r="20" spans="1:16" x14ac:dyDescent="0.2">
      <c r="A20" s="8" t="s">
        <v>48</v>
      </c>
      <c r="B20" s="9" t="s">
        <v>49</v>
      </c>
      <c r="C20" s="10">
        <v>140000</v>
      </c>
      <c r="D20" s="10">
        <v>67000</v>
      </c>
      <c r="E20" s="10">
        <v>67000</v>
      </c>
      <c r="F20" s="10">
        <v>50602.39</v>
      </c>
      <c r="G20" s="10">
        <v>0</v>
      </c>
      <c r="H20" s="10">
        <v>50602.39</v>
      </c>
      <c r="I20" s="10">
        <v>0</v>
      </c>
      <c r="J20" s="10">
        <v>0</v>
      </c>
      <c r="K20" s="10">
        <f t="shared" si="0"/>
        <v>16397.61</v>
      </c>
      <c r="L20" s="10">
        <f t="shared" si="1"/>
        <v>16397.61</v>
      </c>
      <c r="M20" s="10">
        <f t="shared" si="2"/>
        <v>75.525955223880587</v>
      </c>
      <c r="N20" s="10">
        <f t="shared" si="3"/>
        <v>16397.61</v>
      </c>
      <c r="O20" s="10">
        <f t="shared" si="4"/>
        <v>16397.61</v>
      </c>
      <c r="P20" s="10">
        <f t="shared" si="5"/>
        <v>75.525955223880587</v>
      </c>
    </row>
    <row r="21" spans="1:16" x14ac:dyDescent="0.2">
      <c r="A21" s="5" t="s">
        <v>50</v>
      </c>
      <c r="B21" s="6" t="s">
        <v>51</v>
      </c>
      <c r="C21" s="7">
        <v>3070000</v>
      </c>
      <c r="D21" s="7">
        <v>2429231</v>
      </c>
      <c r="E21" s="7">
        <v>2429231</v>
      </c>
      <c r="F21" s="7">
        <v>2268704</v>
      </c>
      <c r="G21" s="7">
        <v>0</v>
      </c>
      <c r="H21" s="7">
        <v>2268704</v>
      </c>
      <c r="I21" s="7">
        <v>0</v>
      </c>
      <c r="J21" s="7">
        <v>0</v>
      </c>
      <c r="K21" s="7">
        <f t="shared" si="0"/>
        <v>160527</v>
      </c>
      <c r="L21" s="7">
        <f t="shared" si="1"/>
        <v>160527</v>
      </c>
      <c r="M21" s="7">
        <f t="shared" si="2"/>
        <v>93.391859399126716</v>
      </c>
      <c r="N21" s="7">
        <f t="shared" si="3"/>
        <v>160527</v>
      </c>
      <c r="O21" s="7">
        <f t="shared" si="4"/>
        <v>160527</v>
      </c>
      <c r="P21" s="7">
        <f t="shared" si="5"/>
        <v>93.391859399126716</v>
      </c>
    </row>
    <row r="22" spans="1:16" x14ac:dyDescent="0.2">
      <c r="A22" s="5" t="s">
        <v>23</v>
      </c>
      <c r="B22" s="6" t="s">
        <v>24</v>
      </c>
      <c r="C22" s="7">
        <v>3070000</v>
      </c>
      <c r="D22" s="7">
        <v>2429231</v>
      </c>
      <c r="E22" s="7">
        <v>2429231</v>
      </c>
      <c r="F22" s="7">
        <v>2268704</v>
      </c>
      <c r="G22" s="7">
        <v>0</v>
      </c>
      <c r="H22" s="7">
        <v>2268704</v>
      </c>
      <c r="I22" s="7">
        <v>0</v>
      </c>
      <c r="J22" s="7">
        <v>0</v>
      </c>
      <c r="K22" s="7">
        <f t="shared" si="0"/>
        <v>160527</v>
      </c>
      <c r="L22" s="7">
        <f t="shared" si="1"/>
        <v>160527</v>
      </c>
      <c r="M22" s="7">
        <f t="shared" si="2"/>
        <v>93.391859399126716</v>
      </c>
      <c r="N22" s="7">
        <f t="shared" si="3"/>
        <v>160527</v>
      </c>
      <c r="O22" s="7">
        <f t="shared" si="4"/>
        <v>160527</v>
      </c>
      <c r="P22" s="7">
        <f t="shared" si="5"/>
        <v>93.391859399126716</v>
      </c>
    </row>
    <row r="23" spans="1:16" x14ac:dyDescent="0.2">
      <c r="A23" s="5" t="s">
        <v>52</v>
      </c>
      <c r="B23" s="6" t="s">
        <v>51</v>
      </c>
      <c r="C23" s="7">
        <v>3070000</v>
      </c>
      <c r="D23" s="7">
        <v>2429231</v>
      </c>
      <c r="E23" s="7">
        <v>2429231</v>
      </c>
      <c r="F23" s="7">
        <v>2268704</v>
      </c>
      <c r="G23" s="7">
        <v>0</v>
      </c>
      <c r="H23" s="7">
        <v>2268704</v>
      </c>
      <c r="I23" s="7">
        <v>0</v>
      </c>
      <c r="J23" s="7">
        <v>0</v>
      </c>
      <c r="K23" s="7">
        <f t="shared" si="0"/>
        <v>160527</v>
      </c>
      <c r="L23" s="7">
        <f t="shared" si="1"/>
        <v>160527</v>
      </c>
      <c r="M23" s="7">
        <f t="shared" si="2"/>
        <v>93.391859399126716</v>
      </c>
      <c r="N23" s="7">
        <f t="shared" si="3"/>
        <v>160527</v>
      </c>
      <c r="O23" s="7">
        <f t="shared" si="4"/>
        <v>160527</v>
      </c>
      <c r="P23" s="7">
        <f t="shared" si="5"/>
        <v>93.391859399126716</v>
      </c>
    </row>
    <row r="24" spans="1:16" x14ac:dyDescent="0.2">
      <c r="A24" s="8" t="s">
        <v>30</v>
      </c>
      <c r="B24" s="9" t="s">
        <v>31</v>
      </c>
      <c r="C24" s="10">
        <v>500000</v>
      </c>
      <c r="D24" s="10">
        <v>550000</v>
      </c>
      <c r="E24" s="10">
        <v>550000</v>
      </c>
      <c r="F24" s="10">
        <v>511800.92</v>
      </c>
      <c r="G24" s="10">
        <v>0</v>
      </c>
      <c r="H24" s="10">
        <v>511800.92</v>
      </c>
      <c r="I24" s="10">
        <v>0</v>
      </c>
      <c r="J24" s="10">
        <v>0</v>
      </c>
      <c r="K24" s="10">
        <f t="shared" si="0"/>
        <v>38199.080000000016</v>
      </c>
      <c r="L24" s="10">
        <f t="shared" si="1"/>
        <v>38199.080000000016</v>
      </c>
      <c r="M24" s="10">
        <f t="shared" si="2"/>
        <v>93.054712727272729</v>
      </c>
      <c r="N24" s="10">
        <f t="shared" si="3"/>
        <v>38199.080000000016</v>
      </c>
      <c r="O24" s="10">
        <f t="shared" si="4"/>
        <v>38199.080000000016</v>
      </c>
      <c r="P24" s="10">
        <f t="shared" si="5"/>
        <v>93.054712727272729</v>
      </c>
    </row>
    <row r="25" spans="1:16" x14ac:dyDescent="0.2">
      <c r="A25" s="8" t="s">
        <v>32</v>
      </c>
      <c r="B25" s="9" t="s">
        <v>33</v>
      </c>
      <c r="C25" s="10">
        <v>400000</v>
      </c>
      <c r="D25" s="10">
        <v>171000</v>
      </c>
      <c r="E25" s="10">
        <v>171000</v>
      </c>
      <c r="F25" s="10">
        <v>88874.65</v>
      </c>
      <c r="G25" s="10">
        <v>0</v>
      </c>
      <c r="H25" s="10">
        <v>88874.65</v>
      </c>
      <c r="I25" s="10">
        <v>0</v>
      </c>
      <c r="J25" s="10">
        <v>0</v>
      </c>
      <c r="K25" s="10">
        <f t="shared" si="0"/>
        <v>82125.350000000006</v>
      </c>
      <c r="L25" s="10">
        <f t="shared" si="1"/>
        <v>82125.350000000006</v>
      </c>
      <c r="M25" s="10">
        <f t="shared" si="2"/>
        <v>51.973479532163736</v>
      </c>
      <c r="N25" s="10">
        <f t="shared" si="3"/>
        <v>82125.350000000006</v>
      </c>
      <c r="O25" s="10">
        <f t="shared" si="4"/>
        <v>82125.350000000006</v>
      </c>
      <c r="P25" s="10">
        <f t="shared" si="5"/>
        <v>51.973479532163736</v>
      </c>
    </row>
    <row r="26" spans="1:16" ht="25.5" x14ac:dyDescent="0.2">
      <c r="A26" s="8" t="s">
        <v>44</v>
      </c>
      <c r="B26" s="9" t="s">
        <v>45</v>
      </c>
      <c r="C26" s="10">
        <v>870000</v>
      </c>
      <c r="D26" s="10">
        <v>150000</v>
      </c>
      <c r="E26" s="10">
        <v>150000</v>
      </c>
      <c r="F26" s="10">
        <v>150000</v>
      </c>
      <c r="G26" s="10">
        <v>0</v>
      </c>
      <c r="H26" s="10">
        <v>150000</v>
      </c>
      <c r="I26" s="10">
        <v>0</v>
      </c>
      <c r="J26" s="10">
        <v>0</v>
      </c>
      <c r="K26" s="10">
        <f t="shared" si="0"/>
        <v>0</v>
      </c>
      <c r="L26" s="10">
        <f t="shared" si="1"/>
        <v>0</v>
      </c>
      <c r="M26" s="10">
        <f t="shared" si="2"/>
        <v>100</v>
      </c>
      <c r="N26" s="10">
        <f t="shared" si="3"/>
        <v>0</v>
      </c>
      <c r="O26" s="10">
        <f t="shared" si="4"/>
        <v>0</v>
      </c>
      <c r="P26" s="10">
        <f t="shared" si="5"/>
        <v>100</v>
      </c>
    </row>
    <row r="27" spans="1:16" ht="25.5" x14ac:dyDescent="0.2">
      <c r="A27" s="8" t="s">
        <v>53</v>
      </c>
      <c r="B27" s="9" t="s">
        <v>54</v>
      </c>
      <c r="C27" s="10">
        <v>1300000</v>
      </c>
      <c r="D27" s="10">
        <v>1558231</v>
      </c>
      <c r="E27" s="10">
        <v>1558231</v>
      </c>
      <c r="F27" s="10">
        <v>1518028.43</v>
      </c>
      <c r="G27" s="10">
        <v>0</v>
      </c>
      <c r="H27" s="10">
        <v>1518028.43</v>
      </c>
      <c r="I27" s="10">
        <v>0</v>
      </c>
      <c r="J27" s="10">
        <v>0</v>
      </c>
      <c r="K27" s="10">
        <f t="shared" si="0"/>
        <v>40202.570000000065</v>
      </c>
      <c r="L27" s="10">
        <f t="shared" si="1"/>
        <v>40202.570000000065</v>
      </c>
      <c r="M27" s="10">
        <f t="shared" si="2"/>
        <v>97.419986510344089</v>
      </c>
      <c r="N27" s="10">
        <f t="shared" si="3"/>
        <v>40202.570000000065</v>
      </c>
      <c r="O27" s="10">
        <f t="shared" si="4"/>
        <v>40202.570000000065</v>
      </c>
      <c r="P27" s="10">
        <f t="shared" si="5"/>
        <v>97.419986510344089</v>
      </c>
    </row>
    <row r="28" spans="1:16" x14ac:dyDescent="0.2">
      <c r="A28" s="5" t="s">
        <v>55</v>
      </c>
      <c r="B28" s="6" t="s">
        <v>56</v>
      </c>
      <c r="C28" s="7">
        <v>41585000</v>
      </c>
      <c r="D28" s="7">
        <v>50809914</v>
      </c>
      <c r="E28" s="7">
        <v>50809914</v>
      </c>
      <c r="F28" s="7">
        <v>49672814.82</v>
      </c>
      <c r="G28" s="7">
        <v>0</v>
      </c>
      <c r="H28" s="7">
        <v>49672814.82</v>
      </c>
      <c r="I28" s="7">
        <v>0</v>
      </c>
      <c r="J28" s="7">
        <v>0</v>
      </c>
      <c r="K28" s="7">
        <f t="shared" si="0"/>
        <v>1137099.1799999997</v>
      </c>
      <c r="L28" s="7">
        <f t="shared" si="1"/>
        <v>1137099.1799999997</v>
      </c>
      <c r="M28" s="7">
        <f t="shared" si="2"/>
        <v>97.762052539589035</v>
      </c>
      <c r="N28" s="7">
        <f t="shared" si="3"/>
        <v>1137099.1799999997</v>
      </c>
      <c r="O28" s="7">
        <f t="shared" si="4"/>
        <v>1137099.1799999997</v>
      </c>
      <c r="P28" s="7">
        <f t="shared" si="5"/>
        <v>97.762052539589035</v>
      </c>
    </row>
    <row r="29" spans="1:16" x14ac:dyDescent="0.2">
      <c r="A29" s="5" t="s">
        <v>23</v>
      </c>
      <c r="B29" s="6" t="s">
        <v>24</v>
      </c>
      <c r="C29" s="7">
        <v>41585000</v>
      </c>
      <c r="D29" s="7">
        <v>50809914</v>
      </c>
      <c r="E29" s="7">
        <v>50809914</v>
      </c>
      <c r="F29" s="7">
        <v>49672814.82</v>
      </c>
      <c r="G29" s="7">
        <v>0</v>
      </c>
      <c r="H29" s="7">
        <v>49672814.82</v>
      </c>
      <c r="I29" s="7">
        <v>0</v>
      </c>
      <c r="J29" s="7">
        <v>0</v>
      </c>
      <c r="K29" s="7">
        <f t="shared" si="0"/>
        <v>1137099.1799999997</v>
      </c>
      <c r="L29" s="7">
        <f t="shared" si="1"/>
        <v>1137099.1799999997</v>
      </c>
      <c r="M29" s="7">
        <f t="shared" si="2"/>
        <v>97.762052539589035</v>
      </c>
      <c r="N29" s="7">
        <f t="shared" si="3"/>
        <v>1137099.1799999997</v>
      </c>
      <c r="O29" s="7">
        <f t="shared" si="4"/>
        <v>1137099.1799999997</v>
      </c>
      <c r="P29" s="7">
        <f t="shared" si="5"/>
        <v>97.762052539589035</v>
      </c>
    </row>
    <row r="30" spans="1:16" x14ac:dyDescent="0.2">
      <c r="A30" s="5" t="s">
        <v>57</v>
      </c>
      <c r="B30" s="6" t="s">
        <v>56</v>
      </c>
      <c r="C30" s="7">
        <v>41585000</v>
      </c>
      <c r="D30" s="7">
        <v>50809914</v>
      </c>
      <c r="E30" s="7">
        <v>50809914</v>
      </c>
      <c r="F30" s="7">
        <v>49672814.82</v>
      </c>
      <c r="G30" s="7">
        <v>0</v>
      </c>
      <c r="H30" s="7">
        <v>49672814.82</v>
      </c>
      <c r="I30" s="7">
        <v>0</v>
      </c>
      <c r="J30" s="7">
        <v>0</v>
      </c>
      <c r="K30" s="7">
        <f t="shared" si="0"/>
        <v>1137099.1799999997</v>
      </c>
      <c r="L30" s="7">
        <f t="shared" si="1"/>
        <v>1137099.1799999997</v>
      </c>
      <c r="M30" s="7">
        <f t="shared" si="2"/>
        <v>97.762052539589035</v>
      </c>
      <c r="N30" s="7">
        <f t="shared" si="3"/>
        <v>1137099.1799999997</v>
      </c>
      <c r="O30" s="7">
        <f t="shared" si="4"/>
        <v>1137099.1799999997</v>
      </c>
      <c r="P30" s="7">
        <f t="shared" si="5"/>
        <v>97.762052539589035</v>
      </c>
    </row>
    <row r="31" spans="1:16" x14ac:dyDescent="0.2">
      <c r="A31" s="8" t="s">
        <v>26</v>
      </c>
      <c r="B31" s="9" t="s">
        <v>27</v>
      </c>
      <c r="C31" s="10">
        <v>24131400</v>
      </c>
      <c r="D31" s="10">
        <v>30986618</v>
      </c>
      <c r="E31" s="10">
        <v>30986618</v>
      </c>
      <c r="F31" s="10">
        <v>30968918.960000001</v>
      </c>
      <c r="G31" s="10">
        <v>0</v>
      </c>
      <c r="H31" s="10">
        <v>30968918.960000001</v>
      </c>
      <c r="I31" s="10">
        <v>0</v>
      </c>
      <c r="J31" s="10">
        <v>0</v>
      </c>
      <c r="K31" s="10">
        <f t="shared" si="0"/>
        <v>17699.039999999106</v>
      </c>
      <c r="L31" s="10">
        <f t="shared" si="1"/>
        <v>17699.039999999106</v>
      </c>
      <c r="M31" s="10">
        <f t="shared" si="2"/>
        <v>99.942881665885579</v>
      </c>
      <c r="N31" s="10">
        <f t="shared" si="3"/>
        <v>17699.039999999106</v>
      </c>
      <c r="O31" s="10">
        <f t="shared" si="4"/>
        <v>17699.039999999106</v>
      </c>
      <c r="P31" s="10">
        <f t="shared" si="5"/>
        <v>99.942881665885579</v>
      </c>
    </row>
    <row r="32" spans="1:16" x14ac:dyDescent="0.2">
      <c r="A32" s="8" t="s">
        <v>28</v>
      </c>
      <c r="B32" s="9" t="s">
        <v>29</v>
      </c>
      <c r="C32" s="10">
        <v>5503320</v>
      </c>
      <c r="D32" s="10">
        <v>6982395</v>
      </c>
      <c r="E32" s="10">
        <v>6982395</v>
      </c>
      <c r="F32" s="10">
        <v>6954315.4699999997</v>
      </c>
      <c r="G32" s="10">
        <v>0</v>
      </c>
      <c r="H32" s="10">
        <v>6954315.4699999997</v>
      </c>
      <c r="I32" s="10">
        <v>0</v>
      </c>
      <c r="J32" s="10">
        <v>0</v>
      </c>
      <c r="K32" s="10">
        <f t="shared" si="0"/>
        <v>28079.530000000261</v>
      </c>
      <c r="L32" s="10">
        <f t="shared" si="1"/>
        <v>28079.530000000261</v>
      </c>
      <c r="M32" s="10">
        <f t="shared" si="2"/>
        <v>99.597852456069873</v>
      </c>
      <c r="N32" s="10">
        <f t="shared" si="3"/>
        <v>28079.530000000261</v>
      </c>
      <c r="O32" s="10">
        <f t="shared" si="4"/>
        <v>28079.530000000261</v>
      </c>
      <c r="P32" s="10">
        <f t="shared" si="5"/>
        <v>99.597852456069873</v>
      </c>
    </row>
    <row r="33" spans="1:16" x14ac:dyDescent="0.2">
      <c r="A33" s="8" t="s">
        <v>30</v>
      </c>
      <c r="B33" s="9" t="s">
        <v>31</v>
      </c>
      <c r="C33" s="10">
        <v>1117000</v>
      </c>
      <c r="D33" s="10">
        <v>1177816</v>
      </c>
      <c r="E33" s="10">
        <v>1177816</v>
      </c>
      <c r="F33" s="10">
        <v>1144744.95</v>
      </c>
      <c r="G33" s="10">
        <v>0</v>
      </c>
      <c r="H33" s="10">
        <v>1144744.95</v>
      </c>
      <c r="I33" s="10">
        <v>0</v>
      </c>
      <c r="J33" s="10">
        <v>0</v>
      </c>
      <c r="K33" s="10">
        <f t="shared" si="0"/>
        <v>33071.050000000047</v>
      </c>
      <c r="L33" s="10">
        <f t="shared" si="1"/>
        <v>33071.050000000047</v>
      </c>
      <c r="M33" s="10">
        <f t="shared" si="2"/>
        <v>97.192171782349703</v>
      </c>
      <c r="N33" s="10">
        <f t="shared" si="3"/>
        <v>33071.050000000047</v>
      </c>
      <c r="O33" s="10">
        <f t="shared" si="4"/>
        <v>33071.050000000047</v>
      </c>
      <c r="P33" s="10">
        <f t="shared" si="5"/>
        <v>97.192171782349703</v>
      </c>
    </row>
    <row r="34" spans="1:16" x14ac:dyDescent="0.2">
      <c r="A34" s="8" t="s">
        <v>58</v>
      </c>
      <c r="B34" s="9" t="s">
        <v>59</v>
      </c>
      <c r="C34" s="10">
        <v>56000</v>
      </c>
      <c r="D34" s="10">
        <v>43000</v>
      </c>
      <c r="E34" s="10">
        <v>43000</v>
      </c>
      <c r="F34" s="10">
        <v>39661</v>
      </c>
      <c r="G34" s="10">
        <v>0</v>
      </c>
      <c r="H34" s="10">
        <v>39661</v>
      </c>
      <c r="I34" s="10">
        <v>0</v>
      </c>
      <c r="J34" s="10">
        <v>0</v>
      </c>
      <c r="K34" s="10">
        <f t="shared" si="0"/>
        <v>3339</v>
      </c>
      <c r="L34" s="10">
        <f t="shared" si="1"/>
        <v>3339</v>
      </c>
      <c r="M34" s="10">
        <f t="shared" si="2"/>
        <v>92.234883720930227</v>
      </c>
      <c r="N34" s="10">
        <f t="shared" si="3"/>
        <v>3339</v>
      </c>
      <c r="O34" s="10">
        <f t="shared" si="4"/>
        <v>3339</v>
      </c>
      <c r="P34" s="10">
        <f t="shared" si="5"/>
        <v>92.234883720930227</v>
      </c>
    </row>
    <row r="35" spans="1:16" x14ac:dyDescent="0.2">
      <c r="A35" s="8" t="s">
        <v>60</v>
      </c>
      <c r="B35" s="9" t="s">
        <v>61</v>
      </c>
      <c r="C35" s="10">
        <v>4000000</v>
      </c>
      <c r="D35" s="10">
        <v>4376180</v>
      </c>
      <c r="E35" s="10">
        <v>4376180</v>
      </c>
      <c r="F35" s="10">
        <v>4155216.18</v>
      </c>
      <c r="G35" s="10">
        <v>0</v>
      </c>
      <c r="H35" s="10">
        <v>4155216.18</v>
      </c>
      <c r="I35" s="10">
        <v>0</v>
      </c>
      <c r="J35" s="10">
        <v>0</v>
      </c>
      <c r="K35" s="10">
        <f t="shared" si="0"/>
        <v>220963.81999999983</v>
      </c>
      <c r="L35" s="10">
        <f t="shared" si="1"/>
        <v>220963.81999999983</v>
      </c>
      <c r="M35" s="10">
        <f t="shared" si="2"/>
        <v>94.95076025209201</v>
      </c>
      <c r="N35" s="10">
        <f t="shared" si="3"/>
        <v>220963.81999999983</v>
      </c>
      <c r="O35" s="10">
        <f t="shared" si="4"/>
        <v>220963.81999999983</v>
      </c>
      <c r="P35" s="10">
        <f t="shared" si="5"/>
        <v>94.95076025209201</v>
      </c>
    </row>
    <row r="36" spans="1:16" x14ac:dyDescent="0.2">
      <c r="A36" s="8" t="s">
        <v>32</v>
      </c>
      <c r="B36" s="9" t="s">
        <v>33</v>
      </c>
      <c r="C36" s="10">
        <v>1395000</v>
      </c>
      <c r="D36" s="10">
        <v>2674014</v>
      </c>
      <c r="E36" s="10">
        <v>2674014</v>
      </c>
      <c r="F36" s="10">
        <v>2431131.4900000002</v>
      </c>
      <c r="G36" s="10">
        <v>0</v>
      </c>
      <c r="H36" s="10">
        <v>2431131.4900000002</v>
      </c>
      <c r="I36" s="10">
        <v>0</v>
      </c>
      <c r="J36" s="10">
        <v>0</v>
      </c>
      <c r="K36" s="10">
        <f t="shared" si="0"/>
        <v>242882.50999999978</v>
      </c>
      <c r="L36" s="10">
        <f t="shared" si="1"/>
        <v>242882.50999999978</v>
      </c>
      <c r="M36" s="10">
        <f t="shared" si="2"/>
        <v>90.916931998112204</v>
      </c>
      <c r="N36" s="10">
        <f t="shared" si="3"/>
        <v>242882.50999999978</v>
      </c>
      <c r="O36" s="10">
        <f t="shared" si="4"/>
        <v>242882.50999999978</v>
      </c>
      <c r="P36" s="10">
        <f t="shared" si="5"/>
        <v>90.916931998112204</v>
      </c>
    </row>
    <row r="37" spans="1:16" x14ac:dyDescent="0.2">
      <c r="A37" s="8" t="s">
        <v>34</v>
      </c>
      <c r="B37" s="9" t="s">
        <v>35</v>
      </c>
      <c r="C37" s="10">
        <v>41000</v>
      </c>
      <c r="D37" s="10">
        <v>32230</v>
      </c>
      <c r="E37" s="10">
        <v>32230</v>
      </c>
      <c r="F37" s="10">
        <v>18232.05</v>
      </c>
      <c r="G37" s="10">
        <v>0</v>
      </c>
      <c r="H37" s="10">
        <v>18232.05</v>
      </c>
      <c r="I37" s="10">
        <v>0</v>
      </c>
      <c r="J37" s="10">
        <v>0</v>
      </c>
      <c r="K37" s="10">
        <f t="shared" si="0"/>
        <v>13997.95</v>
      </c>
      <c r="L37" s="10">
        <f t="shared" si="1"/>
        <v>13997.95</v>
      </c>
      <c r="M37" s="10">
        <f t="shared" si="2"/>
        <v>56.568569655600363</v>
      </c>
      <c r="N37" s="10">
        <f t="shared" si="3"/>
        <v>13997.95</v>
      </c>
      <c r="O37" s="10">
        <f t="shared" si="4"/>
        <v>13997.95</v>
      </c>
      <c r="P37" s="10">
        <f t="shared" si="5"/>
        <v>56.568569655600363</v>
      </c>
    </row>
    <row r="38" spans="1:16" x14ac:dyDescent="0.2">
      <c r="A38" s="8" t="s">
        <v>36</v>
      </c>
      <c r="B38" s="9" t="s">
        <v>37</v>
      </c>
      <c r="C38" s="10">
        <v>342310</v>
      </c>
      <c r="D38" s="10">
        <v>352110</v>
      </c>
      <c r="E38" s="10">
        <v>352110</v>
      </c>
      <c r="F38" s="10">
        <v>319344.03000000003</v>
      </c>
      <c r="G38" s="10">
        <v>0</v>
      </c>
      <c r="H38" s="10">
        <v>319344.03000000003</v>
      </c>
      <c r="I38" s="10">
        <v>0</v>
      </c>
      <c r="J38" s="10">
        <v>0</v>
      </c>
      <c r="K38" s="10">
        <f t="shared" ref="K38:K69" si="6">E38-F38</f>
        <v>32765.969999999972</v>
      </c>
      <c r="L38" s="10">
        <f t="shared" ref="L38:L69" si="7">D38-F38</f>
        <v>32765.969999999972</v>
      </c>
      <c r="M38" s="10">
        <f t="shared" ref="M38:M69" si="8">IF(E38=0,0,(F38/E38)*100)</f>
        <v>90.694393797392863</v>
      </c>
      <c r="N38" s="10">
        <f t="shared" ref="N38:N69" si="9">D38-H38</f>
        <v>32765.969999999972</v>
      </c>
      <c r="O38" s="10">
        <f t="shared" ref="O38:O69" si="10">E38-H38</f>
        <v>32765.969999999972</v>
      </c>
      <c r="P38" s="10">
        <f t="shared" ref="P38:P69" si="11">IF(E38=0,0,(H38/E38)*100)</f>
        <v>90.694393797392863</v>
      </c>
    </row>
    <row r="39" spans="1:16" x14ac:dyDescent="0.2">
      <c r="A39" s="8" t="s">
        <v>38</v>
      </c>
      <c r="B39" s="9" t="s">
        <v>39</v>
      </c>
      <c r="C39" s="10">
        <v>955320</v>
      </c>
      <c r="D39" s="10">
        <v>931420</v>
      </c>
      <c r="E39" s="10">
        <v>931420</v>
      </c>
      <c r="F39" s="10">
        <v>774244</v>
      </c>
      <c r="G39" s="10">
        <v>0</v>
      </c>
      <c r="H39" s="10">
        <v>774244</v>
      </c>
      <c r="I39" s="10">
        <v>0</v>
      </c>
      <c r="J39" s="10">
        <v>0</v>
      </c>
      <c r="K39" s="10">
        <f t="shared" si="6"/>
        <v>157176</v>
      </c>
      <c r="L39" s="10">
        <f t="shared" si="7"/>
        <v>157176</v>
      </c>
      <c r="M39" s="10">
        <f t="shared" si="8"/>
        <v>83.125120783320099</v>
      </c>
      <c r="N39" s="10">
        <f t="shared" si="9"/>
        <v>157176</v>
      </c>
      <c r="O39" s="10">
        <f t="shared" si="10"/>
        <v>157176</v>
      </c>
      <c r="P39" s="10">
        <f t="shared" si="11"/>
        <v>83.125120783320099</v>
      </c>
    </row>
    <row r="40" spans="1:16" x14ac:dyDescent="0.2">
      <c r="A40" s="8" t="s">
        <v>40</v>
      </c>
      <c r="B40" s="9" t="s">
        <v>41</v>
      </c>
      <c r="C40" s="10">
        <v>4028650</v>
      </c>
      <c r="D40" s="10">
        <v>3043623</v>
      </c>
      <c r="E40" s="10">
        <v>3043623</v>
      </c>
      <c r="F40" s="10">
        <v>2672848.7999999998</v>
      </c>
      <c r="G40" s="10">
        <v>0</v>
      </c>
      <c r="H40" s="10">
        <v>2672848.7999999998</v>
      </c>
      <c r="I40" s="10">
        <v>0</v>
      </c>
      <c r="J40" s="10">
        <v>0</v>
      </c>
      <c r="K40" s="10">
        <f t="shared" si="6"/>
        <v>370774.20000000019</v>
      </c>
      <c r="L40" s="10">
        <f t="shared" si="7"/>
        <v>370774.20000000019</v>
      </c>
      <c r="M40" s="10">
        <f t="shared" si="8"/>
        <v>87.817998484043514</v>
      </c>
      <c r="N40" s="10">
        <f t="shared" si="9"/>
        <v>370774.20000000019</v>
      </c>
      <c r="O40" s="10">
        <f t="shared" si="10"/>
        <v>370774.20000000019</v>
      </c>
      <c r="P40" s="10">
        <f t="shared" si="11"/>
        <v>87.817998484043514</v>
      </c>
    </row>
    <row r="41" spans="1:16" x14ac:dyDescent="0.2">
      <c r="A41" s="8" t="s">
        <v>42</v>
      </c>
      <c r="B41" s="9" t="s">
        <v>43</v>
      </c>
      <c r="C41" s="10">
        <v>0</v>
      </c>
      <c r="D41" s="10">
        <v>159920</v>
      </c>
      <c r="E41" s="10">
        <v>159920</v>
      </c>
      <c r="F41" s="10">
        <v>149814.57999999999</v>
      </c>
      <c r="G41" s="10">
        <v>0</v>
      </c>
      <c r="H41" s="10">
        <v>149814.57999999999</v>
      </c>
      <c r="I41" s="10">
        <v>0</v>
      </c>
      <c r="J41" s="10">
        <v>0</v>
      </c>
      <c r="K41" s="10">
        <f t="shared" si="6"/>
        <v>10105.420000000013</v>
      </c>
      <c r="L41" s="10">
        <f t="shared" si="7"/>
        <v>10105.420000000013</v>
      </c>
      <c r="M41" s="10">
        <f t="shared" si="8"/>
        <v>93.680952976488243</v>
      </c>
      <c r="N41" s="10">
        <f t="shared" si="9"/>
        <v>10105.420000000013</v>
      </c>
      <c r="O41" s="10">
        <f t="shared" si="10"/>
        <v>10105.420000000013</v>
      </c>
      <c r="P41" s="10">
        <f t="shared" si="11"/>
        <v>93.680952976488243</v>
      </c>
    </row>
    <row r="42" spans="1:16" ht="25.5" x14ac:dyDescent="0.2">
      <c r="A42" s="8" t="s">
        <v>44</v>
      </c>
      <c r="B42" s="9" t="s">
        <v>45</v>
      </c>
      <c r="C42" s="10">
        <v>15000</v>
      </c>
      <c r="D42" s="10">
        <v>41588</v>
      </c>
      <c r="E42" s="10">
        <v>41588</v>
      </c>
      <c r="F42" s="10">
        <v>37623</v>
      </c>
      <c r="G42" s="10">
        <v>0</v>
      </c>
      <c r="H42" s="10">
        <v>37623</v>
      </c>
      <c r="I42" s="10">
        <v>0</v>
      </c>
      <c r="J42" s="10">
        <v>0</v>
      </c>
      <c r="K42" s="10">
        <f t="shared" si="6"/>
        <v>3965</v>
      </c>
      <c r="L42" s="10">
        <f t="shared" si="7"/>
        <v>3965</v>
      </c>
      <c r="M42" s="10">
        <f t="shared" si="8"/>
        <v>90.46599980763682</v>
      </c>
      <c r="N42" s="10">
        <f t="shared" si="9"/>
        <v>3965</v>
      </c>
      <c r="O42" s="10">
        <f t="shared" si="10"/>
        <v>3965</v>
      </c>
      <c r="P42" s="10">
        <f t="shared" si="11"/>
        <v>90.46599980763682</v>
      </c>
    </row>
    <row r="43" spans="1:16" x14ac:dyDescent="0.2">
      <c r="A43" s="8" t="s">
        <v>48</v>
      </c>
      <c r="B43" s="9" t="s">
        <v>49</v>
      </c>
      <c r="C43" s="10">
        <v>0</v>
      </c>
      <c r="D43" s="10">
        <v>9000</v>
      </c>
      <c r="E43" s="10">
        <v>9000</v>
      </c>
      <c r="F43" s="10">
        <v>6720.31</v>
      </c>
      <c r="G43" s="10">
        <v>0</v>
      </c>
      <c r="H43" s="10">
        <v>6720.31</v>
      </c>
      <c r="I43" s="10">
        <v>0</v>
      </c>
      <c r="J43" s="10">
        <v>0</v>
      </c>
      <c r="K43" s="10">
        <f t="shared" si="6"/>
        <v>2279.6899999999996</v>
      </c>
      <c r="L43" s="10">
        <f t="shared" si="7"/>
        <v>2279.6899999999996</v>
      </c>
      <c r="M43" s="10">
        <f t="shared" si="8"/>
        <v>74.670111111111112</v>
      </c>
      <c r="N43" s="10">
        <f t="shared" si="9"/>
        <v>2279.6899999999996</v>
      </c>
      <c r="O43" s="10">
        <f t="shared" si="10"/>
        <v>2279.6899999999996</v>
      </c>
      <c r="P43" s="10">
        <f t="shared" si="11"/>
        <v>74.670111111111112</v>
      </c>
    </row>
    <row r="44" spans="1:16" ht="25.5" x14ac:dyDescent="0.2">
      <c r="A44" s="5" t="s">
        <v>62</v>
      </c>
      <c r="B44" s="6" t="s">
        <v>63</v>
      </c>
      <c r="C44" s="7">
        <v>0</v>
      </c>
      <c r="D44" s="7">
        <v>300000</v>
      </c>
      <c r="E44" s="7">
        <v>300000</v>
      </c>
      <c r="F44" s="7">
        <v>300000</v>
      </c>
      <c r="G44" s="7">
        <v>0</v>
      </c>
      <c r="H44" s="7">
        <v>300000</v>
      </c>
      <c r="I44" s="7">
        <v>0</v>
      </c>
      <c r="J44" s="7">
        <v>0</v>
      </c>
      <c r="K44" s="7">
        <f t="shared" si="6"/>
        <v>0</v>
      </c>
      <c r="L44" s="7">
        <f t="shared" si="7"/>
        <v>0</v>
      </c>
      <c r="M44" s="7">
        <f t="shared" si="8"/>
        <v>100</v>
      </c>
      <c r="N44" s="7">
        <f t="shared" si="9"/>
        <v>0</v>
      </c>
      <c r="O44" s="7">
        <f t="shared" si="10"/>
        <v>0</v>
      </c>
      <c r="P44" s="7">
        <f t="shared" si="11"/>
        <v>100</v>
      </c>
    </row>
    <row r="45" spans="1:16" x14ac:dyDescent="0.2">
      <c r="A45" s="5" t="s">
        <v>23</v>
      </c>
      <c r="B45" s="6" t="s">
        <v>24</v>
      </c>
      <c r="C45" s="7">
        <v>0</v>
      </c>
      <c r="D45" s="7">
        <v>300000</v>
      </c>
      <c r="E45" s="7">
        <v>300000</v>
      </c>
      <c r="F45" s="7">
        <v>300000</v>
      </c>
      <c r="G45" s="7">
        <v>0</v>
      </c>
      <c r="H45" s="7">
        <v>300000</v>
      </c>
      <c r="I45" s="7">
        <v>0</v>
      </c>
      <c r="J45" s="7">
        <v>0</v>
      </c>
      <c r="K45" s="7">
        <f t="shared" si="6"/>
        <v>0</v>
      </c>
      <c r="L45" s="7">
        <f t="shared" si="7"/>
        <v>0</v>
      </c>
      <c r="M45" s="7">
        <f t="shared" si="8"/>
        <v>100</v>
      </c>
      <c r="N45" s="7">
        <f t="shared" si="9"/>
        <v>0</v>
      </c>
      <c r="O45" s="7">
        <f t="shared" si="10"/>
        <v>0</v>
      </c>
      <c r="P45" s="7">
        <f t="shared" si="11"/>
        <v>100</v>
      </c>
    </row>
    <row r="46" spans="1:16" ht="25.5" x14ac:dyDescent="0.2">
      <c r="A46" s="5" t="s">
        <v>64</v>
      </c>
      <c r="B46" s="6" t="s">
        <v>63</v>
      </c>
      <c r="C46" s="7">
        <v>0</v>
      </c>
      <c r="D46" s="7">
        <v>300000</v>
      </c>
      <c r="E46" s="7">
        <v>300000</v>
      </c>
      <c r="F46" s="7">
        <v>300000</v>
      </c>
      <c r="G46" s="7">
        <v>0</v>
      </c>
      <c r="H46" s="7">
        <v>300000</v>
      </c>
      <c r="I46" s="7">
        <v>0</v>
      </c>
      <c r="J46" s="7">
        <v>0</v>
      </c>
      <c r="K46" s="7">
        <f t="shared" si="6"/>
        <v>0</v>
      </c>
      <c r="L46" s="7">
        <f t="shared" si="7"/>
        <v>0</v>
      </c>
      <c r="M46" s="7">
        <f t="shared" si="8"/>
        <v>100</v>
      </c>
      <c r="N46" s="7">
        <f t="shared" si="9"/>
        <v>0</v>
      </c>
      <c r="O46" s="7">
        <f t="shared" si="10"/>
        <v>0</v>
      </c>
      <c r="P46" s="7">
        <f t="shared" si="11"/>
        <v>100</v>
      </c>
    </row>
    <row r="47" spans="1:16" ht="25.5" x14ac:dyDescent="0.2">
      <c r="A47" s="8" t="s">
        <v>53</v>
      </c>
      <c r="B47" s="9" t="s">
        <v>54</v>
      </c>
      <c r="C47" s="10">
        <v>0</v>
      </c>
      <c r="D47" s="10">
        <v>300000</v>
      </c>
      <c r="E47" s="10">
        <v>300000</v>
      </c>
      <c r="F47" s="10">
        <v>300000</v>
      </c>
      <c r="G47" s="10">
        <v>0</v>
      </c>
      <c r="H47" s="10">
        <v>300000</v>
      </c>
      <c r="I47" s="10">
        <v>0</v>
      </c>
      <c r="J47" s="10">
        <v>0</v>
      </c>
      <c r="K47" s="10">
        <f t="shared" si="6"/>
        <v>0</v>
      </c>
      <c r="L47" s="10">
        <f t="shared" si="7"/>
        <v>0</v>
      </c>
      <c r="M47" s="10">
        <f t="shared" si="8"/>
        <v>100</v>
      </c>
      <c r="N47" s="10">
        <f t="shared" si="9"/>
        <v>0</v>
      </c>
      <c r="O47" s="10">
        <f t="shared" si="10"/>
        <v>0</v>
      </c>
      <c r="P47" s="10">
        <f t="shared" si="11"/>
        <v>100</v>
      </c>
    </row>
    <row r="48" spans="1:16" x14ac:dyDescent="0.2">
      <c r="A48" s="5" t="s">
        <v>65</v>
      </c>
      <c r="B48" s="6" t="s">
        <v>66</v>
      </c>
      <c r="C48" s="7">
        <v>236000</v>
      </c>
      <c r="D48" s="7">
        <v>264000</v>
      </c>
      <c r="E48" s="7">
        <v>264000</v>
      </c>
      <c r="F48" s="7">
        <v>252899.55</v>
      </c>
      <c r="G48" s="7">
        <v>0</v>
      </c>
      <c r="H48" s="7">
        <v>252899.55</v>
      </c>
      <c r="I48" s="7">
        <v>0</v>
      </c>
      <c r="J48" s="7">
        <v>0</v>
      </c>
      <c r="K48" s="7">
        <f t="shared" si="6"/>
        <v>11100.450000000012</v>
      </c>
      <c r="L48" s="7">
        <f t="shared" si="7"/>
        <v>11100.450000000012</v>
      </c>
      <c r="M48" s="7">
        <f t="shared" si="8"/>
        <v>95.795284090909078</v>
      </c>
      <c r="N48" s="7">
        <f t="shared" si="9"/>
        <v>11100.450000000012</v>
      </c>
      <c r="O48" s="7">
        <f t="shared" si="10"/>
        <v>11100.450000000012</v>
      </c>
      <c r="P48" s="7">
        <f t="shared" si="11"/>
        <v>95.795284090909078</v>
      </c>
    </row>
    <row r="49" spans="1:16" x14ac:dyDescent="0.2">
      <c r="A49" s="5" t="s">
        <v>23</v>
      </c>
      <c r="B49" s="6" t="s">
        <v>24</v>
      </c>
      <c r="C49" s="7">
        <v>236000</v>
      </c>
      <c r="D49" s="7">
        <v>264000</v>
      </c>
      <c r="E49" s="7">
        <v>264000</v>
      </c>
      <c r="F49" s="7">
        <v>252899.55</v>
      </c>
      <c r="G49" s="7">
        <v>0</v>
      </c>
      <c r="H49" s="7">
        <v>252899.55</v>
      </c>
      <c r="I49" s="7">
        <v>0</v>
      </c>
      <c r="J49" s="7">
        <v>0</v>
      </c>
      <c r="K49" s="7">
        <f t="shared" si="6"/>
        <v>11100.450000000012</v>
      </c>
      <c r="L49" s="7">
        <f t="shared" si="7"/>
        <v>11100.450000000012</v>
      </c>
      <c r="M49" s="7">
        <f t="shared" si="8"/>
        <v>95.795284090909078</v>
      </c>
      <c r="N49" s="7">
        <f t="shared" si="9"/>
        <v>11100.450000000012</v>
      </c>
      <c r="O49" s="7">
        <f t="shared" si="10"/>
        <v>11100.450000000012</v>
      </c>
      <c r="P49" s="7">
        <f t="shared" si="11"/>
        <v>95.795284090909078</v>
      </c>
    </row>
    <row r="50" spans="1:16" x14ac:dyDescent="0.2">
      <c r="A50" s="5" t="s">
        <v>67</v>
      </c>
      <c r="B50" s="6" t="s">
        <v>66</v>
      </c>
      <c r="C50" s="7">
        <v>236000</v>
      </c>
      <c r="D50" s="7">
        <v>264000</v>
      </c>
      <c r="E50" s="7">
        <v>264000</v>
      </c>
      <c r="F50" s="7">
        <v>252899.55</v>
      </c>
      <c r="G50" s="7">
        <v>0</v>
      </c>
      <c r="H50" s="7">
        <v>252899.55</v>
      </c>
      <c r="I50" s="7">
        <v>0</v>
      </c>
      <c r="J50" s="7">
        <v>0</v>
      </c>
      <c r="K50" s="7">
        <f t="shared" si="6"/>
        <v>11100.450000000012</v>
      </c>
      <c r="L50" s="7">
        <f t="shared" si="7"/>
        <v>11100.450000000012</v>
      </c>
      <c r="M50" s="7">
        <f t="shared" si="8"/>
        <v>95.795284090909078</v>
      </c>
      <c r="N50" s="7">
        <f t="shared" si="9"/>
        <v>11100.450000000012</v>
      </c>
      <c r="O50" s="7">
        <f t="shared" si="10"/>
        <v>11100.450000000012</v>
      </c>
      <c r="P50" s="7">
        <f t="shared" si="11"/>
        <v>95.795284090909078</v>
      </c>
    </row>
    <row r="51" spans="1:16" x14ac:dyDescent="0.2">
      <c r="A51" s="8" t="s">
        <v>30</v>
      </c>
      <c r="B51" s="9" t="s">
        <v>31</v>
      </c>
      <c r="C51" s="10">
        <v>140000</v>
      </c>
      <c r="D51" s="10">
        <v>196000</v>
      </c>
      <c r="E51" s="10">
        <v>196000</v>
      </c>
      <c r="F51" s="10">
        <v>185139.55</v>
      </c>
      <c r="G51" s="10">
        <v>0</v>
      </c>
      <c r="H51" s="10">
        <v>185139.55</v>
      </c>
      <c r="I51" s="10">
        <v>0</v>
      </c>
      <c r="J51" s="10">
        <v>0</v>
      </c>
      <c r="K51" s="10">
        <f t="shared" si="6"/>
        <v>10860.450000000012</v>
      </c>
      <c r="L51" s="10">
        <f t="shared" si="7"/>
        <v>10860.450000000012</v>
      </c>
      <c r="M51" s="10">
        <f t="shared" si="8"/>
        <v>94.458954081632655</v>
      </c>
      <c r="N51" s="10">
        <f t="shared" si="9"/>
        <v>10860.450000000012</v>
      </c>
      <c r="O51" s="10">
        <f t="shared" si="10"/>
        <v>10860.450000000012</v>
      </c>
      <c r="P51" s="10">
        <f t="shared" si="11"/>
        <v>94.458954081632655</v>
      </c>
    </row>
    <row r="52" spans="1:16" ht="25.5" x14ac:dyDescent="0.2">
      <c r="A52" s="8" t="s">
        <v>44</v>
      </c>
      <c r="B52" s="9" t="s">
        <v>45</v>
      </c>
      <c r="C52" s="10">
        <v>96000</v>
      </c>
      <c r="D52" s="10">
        <v>68000</v>
      </c>
      <c r="E52" s="10">
        <v>68000</v>
      </c>
      <c r="F52" s="10">
        <v>67760</v>
      </c>
      <c r="G52" s="10">
        <v>0</v>
      </c>
      <c r="H52" s="10">
        <v>67760</v>
      </c>
      <c r="I52" s="10">
        <v>0</v>
      </c>
      <c r="J52" s="10">
        <v>0</v>
      </c>
      <c r="K52" s="10">
        <f t="shared" si="6"/>
        <v>240</v>
      </c>
      <c r="L52" s="10">
        <f t="shared" si="7"/>
        <v>240</v>
      </c>
      <c r="M52" s="10">
        <f t="shared" si="8"/>
        <v>99.647058823529406</v>
      </c>
      <c r="N52" s="10">
        <f t="shared" si="9"/>
        <v>240</v>
      </c>
      <c r="O52" s="10">
        <f t="shared" si="10"/>
        <v>240</v>
      </c>
      <c r="P52" s="10">
        <f t="shared" si="11"/>
        <v>99.647058823529406</v>
      </c>
    </row>
    <row r="53" spans="1:16" ht="51" x14ac:dyDescent="0.2">
      <c r="A53" s="5" t="s">
        <v>68</v>
      </c>
      <c r="B53" s="6" t="s">
        <v>69</v>
      </c>
      <c r="C53" s="7">
        <v>280000</v>
      </c>
      <c r="D53" s="7">
        <v>280000</v>
      </c>
      <c r="E53" s="7">
        <v>280000</v>
      </c>
      <c r="F53" s="7">
        <v>270000</v>
      </c>
      <c r="G53" s="7">
        <v>0</v>
      </c>
      <c r="H53" s="7">
        <v>270000</v>
      </c>
      <c r="I53" s="7">
        <v>0</v>
      </c>
      <c r="J53" s="7">
        <v>0</v>
      </c>
      <c r="K53" s="7">
        <f t="shared" si="6"/>
        <v>10000</v>
      </c>
      <c r="L53" s="7">
        <f t="shared" si="7"/>
        <v>10000</v>
      </c>
      <c r="M53" s="7">
        <f t="shared" si="8"/>
        <v>96.428571428571431</v>
      </c>
      <c r="N53" s="7">
        <f t="shared" si="9"/>
        <v>10000</v>
      </c>
      <c r="O53" s="7">
        <f t="shared" si="10"/>
        <v>10000</v>
      </c>
      <c r="P53" s="7">
        <f t="shared" si="11"/>
        <v>96.428571428571431</v>
      </c>
    </row>
    <row r="54" spans="1:16" x14ac:dyDescent="0.2">
      <c r="A54" s="5" t="s">
        <v>23</v>
      </c>
      <c r="B54" s="6" t="s">
        <v>24</v>
      </c>
      <c r="C54" s="7">
        <v>280000</v>
      </c>
      <c r="D54" s="7">
        <v>280000</v>
      </c>
      <c r="E54" s="7">
        <v>280000</v>
      </c>
      <c r="F54" s="7">
        <v>270000</v>
      </c>
      <c r="G54" s="7">
        <v>0</v>
      </c>
      <c r="H54" s="7">
        <v>270000</v>
      </c>
      <c r="I54" s="7">
        <v>0</v>
      </c>
      <c r="J54" s="7">
        <v>0</v>
      </c>
      <c r="K54" s="7">
        <f t="shared" si="6"/>
        <v>10000</v>
      </c>
      <c r="L54" s="7">
        <f t="shared" si="7"/>
        <v>10000</v>
      </c>
      <c r="M54" s="7">
        <f t="shared" si="8"/>
        <v>96.428571428571431</v>
      </c>
      <c r="N54" s="7">
        <f t="shared" si="9"/>
        <v>10000</v>
      </c>
      <c r="O54" s="7">
        <f t="shared" si="10"/>
        <v>10000</v>
      </c>
      <c r="P54" s="7">
        <f t="shared" si="11"/>
        <v>96.428571428571431</v>
      </c>
    </row>
    <row r="55" spans="1:16" ht="51" x14ac:dyDescent="0.2">
      <c r="A55" s="5" t="s">
        <v>70</v>
      </c>
      <c r="B55" s="6" t="s">
        <v>69</v>
      </c>
      <c r="C55" s="7">
        <v>280000</v>
      </c>
      <c r="D55" s="7">
        <v>280000</v>
      </c>
      <c r="E55" s="7">
        <v>280000</v>
      </c>
      <c r="F55" s="7">
        <v>270000</v>
      </c>
      <c r="G55" s="7">
        <v>0</v>
      </c>
      <c r="H55" s="7">
        <v>270000</v>
      </c>
      <c r="I55" s="7">
        <v>0</v>
      </c>
      <c r="J55" s="7">
        <v>0</v>
      </c>
      <c r="K55" s="7">
        <f t="shared" si="6"/>
        <v>10000</v>
      </c>
      <c r="L55" s="7">
        <f t="shared" si="7"/>
        <v>10000</v>
      </c>
      <c r="M55" s="7">
        <f t="shared" si="8"/>
        <v>96.428571428571431</v>
      </c>
      <c r="N55" s="7">
        <f t="shared" si="9"/>
        <v>10000</v>
      </c>
      <c r="O55" s="7">
        <f t="shared" si="10"/>
        <v>10000</v>
      </c>
      <c r="P55" s="7">
        <f t="shared" si="11"/>
        <v>96.428571428571431</v>
      </c>
    </row>
    <row r="56" spans="1:16" ht="25.5" x14ac:dyDescent="0.2">
      <c r="A56" s="8" t="s">
        <v>44</v>
      </c>
      <c r="B56" s="9" t="s">
        <v>45</v>
      </c>
      <c r="C56" s="10">
        <v>280000</v>
      </c>
      <c r="D56" s="10">
        <v>280000</v>
      </c>
      <c r="E56" s="10">
        <v>280000</v>
      </c>
      <c r="F56" s="10">
        <v>270000</v>
      </c>
      <c r="G56" s="10">
        <v>0</v>
      </c>
      <c r="H56" s="10">
        <v>270000</v>
      </c>
      <c r="I56" s="10">
        <v>0</v>
      </c>
      <c r="J56" s="10">
        <v>0</v>
      </c>
      <c r="K56" s="10">
        <f t="shared" si="6"/>
        <v>10000</v>
      </c>
      <c r="L56" s="10">
        <f t="shared" si="7"/>
        <v>10000</v>
      </c>
      <c r="M56" s="10">
        <f t="shared" si="8"/>
        <v>96.428571428571431</v>
      </c>
      <c r="N56" s="10">
        <f t="shared" si="9"/>
        <v>10000</v>
      </c>
      <c r="O56" s="10">
        <f t="shared" si="10"/>
        <v>10000</v>
      </c>
      <c r="P56" s="10">
        <f t="shared" si="11"/>
        <v>96.428571428571431</v>
      </c>
    </row>
    <row r="57" spans="1:16" ht="25.5" x14ac:dyDescent="0.2">
      <c r="A57" s="5" t="s">
        <v>71</v>
      </c>
      <c r="B57" s="6" t="s">
        <v>72</v>
      </c>
      <c r="C57" s="7">
        <v>5829000</v>
      </c>
      <c r="D57" s="7">
        <v>2935831</v>
      </c>
      <c r="E57" s="7">
        <v>2935831</v>
      </c>
      <c r="F57" s="7">
        <v>2594300</v>
      </c>
      <c r="G57" s="7">
        <v>0</v>
      </c>
      <c r="H57" s="7">
        <v>2594300</v>
      </c>
      <c r="I57" s="7">
        <v>0</v>
      </c>
      <c r="J57" s="7">
        <v>0</v>
      </c>
      <c r="K57" s="7">
        <f t="shared" si="6"/>
        <v>341531</v>
      </c>
      <c r="L57" s="7">
        <f t="shared" si="7"/>
        <v>341531</v>
      </c>
      <c r="M57" s="7">
        <f t="shared" si="8"/>
        <v>88.366803130016677</v>
      </c>
      <c r="N57" s="7">
        <f t="shared" si="9"/>
        <v>341531</v>
      </c>
      <c r="O57" s="7">
        <f t="shared" si="10"/>
        <v>341531</v>
      </c>
      <c r="P57" s="7">
        <f t="shared" si="11"/>
        <v>88.366803130016677</v>
      </c>
    </row>
    <row r="58" spans="1:16" x14ac:dyDescent="0.2">
      <c r="A58" s="5" t="s">
        <v>23</v>
      </c>
      <c r="B58" s="6" t="s">
        <v>24</v>
      </c>
      <c r="C58" s="7">
        <v>5829000</v>
      </c>
      <c r="D58" s="7">
        <v>2935831</v>
      </c>
      <c r="E58" s="7">
        <v>2935831</v>
      </c>
      <c r="F58" s="7">
        <v>2594300</v>
      </c>
      <c r="G58" s="7">
        <v>0</v>
      </c>
      <c r="H58" s="7">
        <v>2594300</v>
      </c>
      <c r="I58" s="7">
        <v>0</v>
      </c>
      <c r="J58" s="7">
        <v>0</v>
      </c>
      <c r="K58" s="7">
        <f t="shared" si="6"/>
        <v>341531</v>
      </c>
      <c r="L58" s="7">
        <f t="shared" si="7"/>
        <v>341531</v>
      </c>
      <c r="M58" s="7">
        <f t="shared" si="8"/>
        <v>88.366803130016677</v>
      </c>
      <c r="N58" s="7">
        <f t="shared" si="9"/>
        <v>341531</v>
      </c>
      <c r="O58" s="7">
        <f t="shared" si="10"/>
        <v>341531</v>
      </c>
      <c r="P58" s="7">
        <f t="shared" si="11"/>
        <v>88.366803130016677</v>
      </c>
    </row>
    <row r="59" spans="1:16" ht="25.5" x14ac:dyDescent="0.2">
      <c r="A59" s="5" t="s">
        <v>73</v>
      </c>
      <c r="B59" s="6" t="s">
        <v>72</v>
      </c>
      <c r="C59" s="7">
        <v>5829000</v>
      </c>
      <c r="D59" s="7">
        <v>2935831</v>
      </c>
      <c r="E59" s="7">
        <v>2935831</v>
      </c>
      <c r="F59" s="7">
        <v>2594300</v>
      </c>
      <c r="G59" s="7">
        <v>0</v>
      </c>
      <c r="H59" s="7">
        <v>2594300</v>
      </c>
      <c r="I59" s="7">
        <v>0</v>
      </c>
      <c r="J59" s="7">
        <v>0</v>
      </c>
      <c r="K59" s="7">
        <f t="shared" si="6"/>
        <v>341531</v>
      </c>
      <c r="L59" s="7">
        <f t="shared" si="7"/>
        <v>341531</v>
      </c>
      <c r="M59" s="7">
        <f t="shared" si="8"/>
        <v>88.366803130016677</v>
      </c>
      <c r="N59" s="7">
        <f t="shared" si="9"/>
        <v>341531</v>
      </c>
      <c r="O59" s="7">
        <f t="shared" si="10"/>
        <v>341531</v>
      </c>
      <c r="P59" s="7">
        <f t="shared" si="11"/>
        <v>88.366803130016677</v>
      </c>
    </row>
    <row r="60" spans="1:16" x14ac:dyDescent="0.2">
      <c r="A60" s="8" t="s">
        <v>46</v>
      </c>
      <c r="B60" s="9" t="s">
        <v>47</v>
      </c>
      <c r="C60" s="10">
        <v>5829000</v>
      </c>
      <c r="D60" s="10">
        <v>2935831</v>
      </c>
      <c r="E60" s="10">
        <v>2935831</v>
      </c>
      <c r="F60" s="10">
        <v>2594300</v>
      </c>
      <c r="G60" s="10">
        <v>0</v>
      </c>
      <c r="H60" s="10">
        <v>2594300</v>
      </c>
      <c r="I60" s="10">
        <v>0</v>
      </c>
      <c r="J60" s="10">
        <v>0</v>
      </c>
      <c r="K60" s="10">
        <f t="shared" si="6"/>
        <v>341531</v>
      </c>
      <c r="L60" s="10">
        <f t="shared" si="7"/>
        <v>341531</v>
      </c>
      <c r="M60" s="10">
        <f t="shared" si="8"/>
        <v>88.366803130016677</v>
      </c>
      <c r="N60" s="10">
        <f t="shared" si="9"/>
        <v>341531</v>
      </c>
      <c r="O60" s="10">
        <f t="shared" si="10"/>
        <v>341531</v>
      </c>
      <c r="P60" s="10">
        <f t="shared" si="11"/>
        <v>88.366803130016677</v>
      </c>
    </row>
    <row r="61" spans="1:16" ht="25.5" x14ac:dyDescent="0.2">
      <c r="A61" s="5" t="s">
        <v>74</v>
      </c>
      <c r="B61" s="6" t="s">
        <v>75</v>
      </c>
      <c r="C61" s="7">
        <v>2466700</v>
      </c>
      <c r="D61" s="7">
        <v>2763152</v>
      </c>
      <c r="E61" s="7">
        <v>2763152</v>
      </c>
      <c r="F61" s="7">
        <v>2716517.6300000004</v>
      </c>
      <c r="G61" s="7">
        <v>0</v>
      </c>
      <c r="H61" s="7">
        <v>2716517.6300000004</v>
      </c>
      <c r="I61" s="7">
        <v>0</v>
      </c>
      <c r="J61" s="7">
        <v>0</v>
      </c>
      <c r="K61" s="7">
        <f t="shared" si="6"/>
        <v>46634.369999999646</v>
      </c>
      <c r="L61" s="7">
        <f t="shared" si="7"/>
        <v>46634.369999999646</v>
      </c>
      <c r="M61" s="7">
        <f t="shared" si="8"/>
        <v>98.312276342380017</v>
      </c>
      <c r="N61" s="7">
        <f t="shared" si="9"/>
        <v>46634.369999999646</v>
      </c>
      <c r="O61" s="7">
        <f t="shared" si="10"/>
        <v>46634.369999999646</v>
      </c>
      <c r="P61" s="7">
        <f t="shared" si="11"/>
        <v>98.312276342380017</v>
      </c>
    </row>
    <row r="62" spans="1:16" x14ac:dyDescent="0.2">
      <c r="A62" s="5" t="s">
        <v>23</v>
      </c>
      <c r="B62" s="6" t="s">
        <v>24</v>
      </c>
      <c r="C62" s="7">
        <v>2466700</v>
      </c>
      <c r="D62" s="7">
        <v>2763152</v>
      </c>
      <c r="E62" s="7">
        <v>2763152</v>
      </c>
      <c r="F62" s="7">
        <v>2716517.6300000004</v>
      </c>
      <c r="G62" s="7">
        <v>0</v>
      </c>
      <c r="H62" s="7">
        <v>2716517.6300000004</v>
      </c>
      <c r="I62" s="7">
        <v>0</v>
      </c>
      <c r="J62" s="7">
        <v>0</v>
      </c>
      <c r="K62" s="7">
        <f t="shared" si="6"/>
        <v>46634.369999999646</v>
      </c>
      <c r="L62" s="7">
        <f t="shared" si="7"/>
        <v>46634.369999999646</v>
      </c>
      <c r="M62" s="7">
        <f t="shared" si="8"/>
        <v>98.312276342380017</v>
      </c>
      <c r="N62" s="7">
        <f t="shared" si="9"/>
        <v>46634.369999999646</v>
      </c>
      <c r="O62" s="7">
        <f t="shared" si="10"/>
        <v>46634.369999999646</v>
      </c>
      <c r="P62" s="7">
        <f t="shared" si="11"/>
        <v>98.312276342380017</v>
      </c>
    </row>
    <row r="63" spans="1:16" ht="25.5" x14ac:dyDescent="0.2">
      <c r="A63" s="5" t="s">
        <v>76</v>
      </c>
      <c r="B63" s="6" t="s">
        <v>75</v>
      </c>
      <c r="C63" s="7">
        <v>2466700</v>
      </c>
      <c r="D63" s="7">
        <v>2763152</v>
      </c>
      <c r="E63" s="7">
        <v>2763152</v>
      </c>
      <c r="F63" s="7">
        <v>2716517.6300000004</v>
      </c>
      <c r="G63" s="7">
        <v>0</v>
      </c>
      <c r="H63" s="7">
        <v>2716517.6300000004</v>
      </c>
      <c r="I63" s="7">
        <v>0</v>
      </c>
      <c r="J63" s="7">
        <v>0</v>
      </c>
      <c r="K63" s="7">
        <f t="shared" si="6"/>
        <v>46634.369999999646</v>
      </c>
      <c r="L63" s="7">
        <f t="shared" si="7"/>
        <v>46634.369999999646</v>
      </c>
      <c r="M63" s="7">
        <f t="shared" si="8"/>
        <v>98.312276342380017</v>
      </c>
      <c r="N63" s="7">
        <f t="shared" si="9"/>
        <v>46634.369999999646</v>
      </c>
      <c r="O63" s="7">
        <f t="shared" si="10"/>
        <v>46634.369999999646</v>
      </c>
      <c r="P63" s="7">
        <f t="shared" si="11"/>
        <v>98.312276342380017</v>
      </c>
    </row>
    <row r="64" spans="1:16" x14ac:dyDescent="0.2">
      <c r="A64" s="8" t="s">
        <v>26</v>
      </c>
      <c r="B64" s="9" t="s">
        <v>27</v>
      </c>
      <c r="C64" s="10">
        <v>1528800</v>
      </c>
      <c r="D64" s="10">
        <v>1633900</v>
      </c>
      <c r="E64" s="10">
        <v>1633900</v>
      </c>
      <c r="F64" s="10">
        <v>1633810.18</v>
      </c>
      <c r="G64" s="10">
        <v>0</v>
      </c>
      <c r="H64" s="10">
        <v>1633810.18</v>
      </c>
      <c r="I64" s="10">
        <v>0</v>
      </c>
      <c r="J64" s="10">
        <v>0</v>
      </c>
      <c r="K64" s="10">
        <f t="shared" si="6"/>
        <v>89.820000000065193</v>
      </c>
      <c r="L64" s="10">
        <f t="shared" si="7"/>
        <v>89.820000000065193</v>
      </c>
      <c r="M64" s="10">
        <f t="shared" si="8"/>
        <v>99.994502723544883</v>
      </c>
      <c r="N64" s="10">
        <f t="shared" si="9"/>
        <v>89.820000000065193</v>
      </c>
      <c r="O64" s="10">
        <f t="shared" si="10"/>
        <v>89.820000000065193</v>
      </c>
      <c r="P64" s="10">
        <f t="shared" si="11"/>
        <v>99.994502723544883</v>
      </c>
    </row>
    <row r="65" spans="1:16" x14ac:dyDescent="0.2">
      <c r="A65" s="8" t="s">
        <v>28</v>
      </c>
      <c r="B65" s="9" t="s">
        <v>29</v>
      </c>
      <c r="C65" s="10">
        <v>336490</v>
      </c>
      <c r="D65" s="10">
        <v>363390</v>
      </c>
      <c r="E65" s="10">
        <v>363390</v>
      </c>
      <c r="F65" s="10">
        <v>350527.86</v>
      </c>
      <c r="G65" s="10">
        <v>0</v>
      </c>
      <c r="H65" s="10">
        <v>350527.86</v>
      </c>
      <c r="I65" s="10">
        <v>0</v>
      </c>
      <c r="J65" s="10">
        <v>0</v>
      </c>
      <c r="K65" s="10">
        <f t="shared" si="6"/>
        <v>12862.140000000014</v>
      </c>
      <c r="L65" s="10">
        <f t="shared" si="7"/>
        <v>12862.140000000014</v>
      </c>
      <c r="M65" s="10">
        <f t="shared" si="8"/>
        <v>96.460513497894823</v>
      </c>
      <c r="N65" s="10">
        <f t="shared" si="9"/>
        <v>12862.140000000014</v>
      </c>
      <c r="O65" s="10">
        <f t="shared" si="10"/>
        <v>12862.140000000014</v>
      </c>
      <c r="P65" s="10">
        <f t="shared" si="11"/>
        <v>96.460513497894823</v>
      </c>
    </row>
    <row r="66" spans="1:16" x14ac:dyDescent="0.2">
      <c r="A66" s="8" t="s">
        <v>30</v>
      </c>
      <c r="B66" s="9" t="s">
        <v>31</v>
      </c>
      <c r="C66" s="10">
        <v>25000</v>
      </c>
      <c r="D66" s="10">
        <v>74452</v>
      </c>
      <c r="E66" s="10">
        <v>74452</v>
      </c>
      <c r="F66" s="10">
        <v>74437</v>
      </c>
      <c r="G66" s="10">
        <v>0</v>
      </c>
      <c r="H66" s="10">
        <v>74437</v>
      </c>
      <c r="I66" s="10">
        <v>0</v>
      </c>
      <c r="J66" s="10">
        <v>0</v>
      </c>
      <c r="K66" s="10">
        <f t="shared" si="6"/>
        <v>15</v>
      </c>
      <c r="L66" s="10">
        <f t="shared" si="7"/>
        <v>15</v>
      </c>
      <c r="M66" s="10">
        <f t="shared" si="8"/>
        <v>99.979852791060011</v>
      </c>
      <c r="N66" s="10">
        <f t="shared" si="9"/>
        <v>15</v>
      </c>
      <c r="O66" s="10">
        <f t="shared" si="10"/>
        <v>15</v>
      </c>
      <c r="P66" s="10">
        <f t="shared" si="11"/>
        <v>99.979852791060011</v>
      </c>
    </row>
    <row r="67" spans="1:16" x14ac:dyDescent="0.2">
      <c r="A67" s="8" t="s">
        <v>32</v>
      </c>
      <c r="B67" s="9" t="s">
        <v>33</v>
      </c>
      <c r="C67" s="10">
        <v>10000</v>
      </c>
      <c r="D67" s="10">
        <v>10000</v>
      </c>
      <c r="E67" s="10">
        <v>10000</v>
      </c>
      <c r="F67" s="10">
        <v>7705</v>
      </c>
      <c r="G67" s="10">
        <v>0</v>
      </c>
      <c r="H67" s="10">
        <v>7705</v>
      </c>
      <c r="I67" s="10">
        <v>0</v>
      </c>
      <c r="J67" s="10">
        <v>0</v>
      </c>
      <c r="K67" s="10">
        <f t="shared" si="6"/>
        <v>2295</v>
      </c>
      <c r="L67" s="10">
        <f t="shared" si="7"/>
        <v>2295</v>
      </c>
      <c r="M67" s="10">
        <f t="shared" si="8"/>
        <v>77.05</v>
      </c>
      <c r="N67" s="10">
        <f t="shared" si="9"/>
        <v>2295</v>
      </c>
      <c r="O67" s="10">
        <f t="shared" si="10"/>
        <v>2295</v>
      </c>
      <c r="P67" s="10">
        <f t="shared" si="11"/>
        <v>77.05</v>
      </c>
    </row>
    <row r="68" spans="1:16" x14ac:dyDescent="0.2">
      <c r="A68" s="8" t="s">
        <v>36</v>
      </c>
      <c r="B68" s="9" t="s">
        <v>37</v>
      </c>
      <c r="C68" s="10">
        <v>2510</v>
      </c>
      <c r="D68" s="10">
        <v>2510</v>
      </c>
      <c r="E68" s="10">
        <v>2510</v>
      </c>
      <c r="F68" s="10">
        <v>1650.45</v>
      </c>
      <c r="G68" s="10">
        <v>0</v>
      </c>
      <c r="H68" s="10">
        <v>1650.45</v>
      </c>
      <c r="I68" s="10">
        <v>0</v>
      </c>
      <c r="J68" s="10">
        <v>0</v>
      </c>
      <c r="K68" s="10">
        <f t="shared" si="6"/>
        <v>859.55</v>
      </c>
      <c r="L68" s="10">
        <f t="shared" si="7"/>
        <v>859.55</v>
      </c>
      <c r="M68" s="10">
        <f t="shared" si="8"/>
        <v>65.754980079681275</v>
      </c>
      <c r="N68" s="10">
        <f t="shared" si="9"/>
        <v>859.55</v>
      </c>
      <c r="O68" s="10">
        <f t="shared" si="10"/>
        <v>859.55</v>
      </c>
      <c r="P68" s="10">
        <f t="shared" si="11"/>
        <v>65.754980079681275</v>
      </c>
    </row>
    <row r="69" spans="1:16" x14ac:dyDescent="0.2">
      <c r="A69" s="8" t="s">
        <v>38</v>
      </c>
      <c r="B69" s="9" t="s">
        <v>39</v>
      </c>
      <c r="C69" s="10">
        <v>0</v>
      </c>
      <c r="D69" s="10">
        <v>30000</v>
      </c>
      <c r="E69" s="10">
        <v>30000</v>
      </c>
      <c r="F69" s="10">
        <v>29300</v>
      </c>
      <c r="G69" s="10">
        <v>0</v>
      </c>
      <c r="H69" s="10">
        <v>29300</v>
      </c>
      <c r="I69" s="10">
        <v>0</v>
      </c>
      <c r="J69" s="10">
        <v>0</v>
      </c>
      <c r="K69" s="10">
        <f t="shared" si="6"/>
        <v>700</v>
      </c>
      <c r="L69" s="10">
        <f t="shared" si="7"/>
        <v>700</v>
      </c>
      <c r="M69" s="10">
        <f t="shared" si="8"/>
        <v>97.666666666666671</v>
      </c>
      <c r="N69" s="10">
        <f t="shared" si="9"/>
        <v>700</v>
      </c>
      <c r="O69" s="10">
        <f t="shared" si="10"/>
        <v>700</v>
      </c>
      <c r="P69" s="10">
        <f t="shared" si="11"/>
        <v>97.666666666666671</v>
      </c>
    </row>
    <row r="70" spans="1:16" x14ac:dyDescent="0.2">
      <c r="A70" s="8" t="s">
        <v>42</v>
      </c>
      <c r="B70" s="9" t="s">
        <v>43</v>
      </c>
      <c r="C70" s="10">
        <v>218900</v>
      </c>
      <c r="D70" s="10">
        <v>188900</v>
      </c>
      <c r="E70" s="10">
        <v>188900</v>
      </c>
      <c r="F70" s="10">
        <v>185894.24</v>
      </c>
      <c r="G70" s="10">
        <v>0</v>
      </c>
      <c r="H70" s="10">
        <v>185894.24</v>
      </c>
      <c r="I70" s="10">
        <v>0</v>
      </c>
      <c r="J70" s="10">
        <v>0</v>
      </c>
      <c r="K70" s="10">
        <f t="shared" ref="K70:K101" si="12">E70-F70</f>
        <v>3005.7600000000093</v>
      </c>
      <c r="L70" s="10">
        <f t="shared" ref="L70:L101" si="13">D70-F70</f>
        <v>3005.7600000000093</v>
      </c>
      <c r="M70" s="10">
        <f t="shared" ref="M70:M101" si="14">IF(E70=0,0,(F70/E70)*100)</f>
        <v>98.408808893594497</v>
      </c>
      <c r="N70" s="10">
        <f t="shared" ref="N70:N101" si="15">D70-H70</f>
        <v>3005.7600000000093</v>
      </c>
      <c r="O70" s="10">
        <f t="shared" ref="O70:O101" si="16">E70-H70</f>
        <v>3005.7600000000093</v>
      </c>
      <c r="P70" s="10">
        <f t="shared" ref="P70:P101" si="17">IF(E70=0,0,(H70/E70)*100)</f>
        <v>98.408808893594497</v>
      </c>
    </row>
    <row r="71" spans="1:16" ht="25.5" x14ac:dyDescent="0.2">
      <c r="A71" s="8" t="s">
        <v>44</v>
      </c>
      <c r="B71" s="9" t="s">
        <v>45</v>
      </c>
      <c r="C71" s="10">
        <v>345000</v>
      </c>
      <c r="D71" s="10">
        <v>460000</v>
      </c>
      <c r="E71" s="10">
        <v>460000</v>
      </c>
      <c r="F71" s="10">
        <v>433192.9</v>
      </c>
      <c r="G71" s="10">
        <v>0</v>
      </c>
      <c r="H71" s="10">
        <v>433192.9</v>
      </c>
      <c r="I71" s="10">
        <v>0</v>
      </c>
      <c r="J71" s="10">
        <v>0</v>
      </c>
      <c r="K71" s="10">
        <f t="shared" si="12"/>
        <v>26807.099999999977</v>
      </c>
      <c r="L71" s="10">
        <f t="shared" si="13"/>
        <v>26807.099999999977</v>
      </c>
      <c r="M71" s="10">
        <f t="shared" si="14"/>
        <v>94.172369565217394</v>
      </c>
      <c r="N71" s="10">
        <f t="shared" si="15"/>
        <v>26807.099999999977</v>
      </c>
      <c r="O71" s="10">
        <f t="shared" si="16"/>
        <v>26807.099999999977</v>
      </c>
      <c r="P71" s="10">
        <f t="shared" si="17"/>
        <v>94.172369565217394</v>
      </c>
    </row>
    <row r="72" spans="1:16" ht="25.5" x14ac:dyDescent="0.2">
      <c r="A72" s="5" t="s">
        <v>77</v>
      </c>
      <c r="B72" s="6" t="s">
        <v>78</v>
      </c>
      <c r="C72" s="7">
        <v>423500</v>
      </c>
      <c r="D72" s="7">
        <v>700300</v>
      </c>
      <c r="E72" s="7">
        <v>700300</v>
      </c>
      <c r="F72" s="7">
        <v>700296.4</v>
      </c>
      <c r="G72" s="7">
        <v>0</v>
      </c>
      <c r="H72" s="7">
        <v>700296.4</v>
      </c>
      <c r="I72" s="7">
        <v>0</v>
      </c>
      <c r="J72" s="7">
        <v>0</v>
      </c>
      <c r="K72" s="7">
        <f t="shared" si="12"/>
        <v>3.5999999999767169</v>
      </c>
      <c r="L72" s="7">
        <f t="shared" si="13"/>
        <v>3.5999999999767169</v>
      </c>
      <c r="M72" s="7">
        <f t="shared" si="14"/>
        <v>99.999485934599463</v>
      </c>
      <c r="N72" s="7">
        <f t="shared" si="15"/>
        <v>3.5999999999767169</v>
      </c>
      <c r="O72" s="7">
        <f t="shared" si="16"/>
        <v>3.5999999999767169</v>
      </c>
      <c r="P72" s="7">
        <f t="shared" si="17"/>
        <v>99.999485934599463</v>
      </c>
    </row>
    <row r="73" spans="1:16" x14ac:dyDescent="0.2">
      <c r="A73" s="5" t="s">
        <v>23</v>
      </c>
      <c r="B73" s="6" t="s">
        <v>24</v>
      </c>
      <c r="C73" s="7">
        <v>423500</v>
      </c>
      <c r="D73" s="7">
        <v>700300</v>
      </c>
      <c r="E73" s="7">
        <v>700300</v>
      </c>
      <c r="F73" s="7">
        <v>700296.4</v>
      </c>
      <c r="G73" s="7">
        <v>0</v>
      </c>
      <c r="H73" s="7">
        <v>700296.4</v>
      </c>
      <c r="I73" s="7">
        <v>0</v>
      </c>
      <c r="J73" s="7">
        <v>0</v>
      </c>
      <c r="K73" s="7">
        <f t="shared" si="12"/>
        <v>3.5999999999767169</v>
      </c>
      <c r="L73" s="7">
        <f t="shared" si="13"/>
        <v>3.5999999999767169</v>
      </c>
      <c r="M73" s="7">
        <f t="shared" si="14"/>
        <v>99.999485934599463</v>
      </c>
      <c r="N73" s="7">
        <f t="shared" si="15"/>
        <v>3.5999999999767169</v>
      </c>
      <c r="O73" s="7">
        <f t="shared" si="16"/>
        <v>3.5999999999767169</v>
      </c>
      <c r="P73" s="7">
        <f t="shared" si="17"/>
        <v>99.999485934599463</v>
      </c>
    </row>
    <row r="74" spans="1:16" ht="25.5" x14ac:dyDescent="0.2">
      <c r="A74" s="5" t="s">
        <v>79</v>
      </c>
      <c r="B74" s="6" t="s">
        <v>78</v>
      </c>
      <c r="C74" s="7">
        <v>423500</v>
      </c>
      <c r="D74" s="7">
        <v>700300</v>
      </c>
      <c r="E74" s="7">
        <v>700300</v>
      </c>
      <c r="F74" s="7">
        <v>700296.4</v>
      </c>
      <c r="G74" s="7">
        <v>0</v>
      </c>
      <c r="H74" s="7">
        <v>700296.4</v>
      </c>
      <c r="I74" s="7">
        <v>0</v>
      </c>
      <c r="J74" s="7">
        <v>0</v>
      </c>
      <c r="K74" s="7">
        <f t="shared" si="12"/>
        <v>3.5999999999767169</v>
      </c>
      <c r="L74" s="7">
        <f t="shared" si="13"/>
        <v>3.5999999999767169</v>
      </c>
      <c r="M74" s="7">
        <f t="shared" si="14"/>
        <v>99.999485934599463</v>
      </c>
      <c r="N74" s="7">
        <f t="shared" si="15"/>
        <v>3.5999999999767169</v>
      </c>
      <c r="O74" s="7">
        <f t="shared" si="16"/>
        <v>3.5999999999767169</v>
      </c>
      <c r="P74" s="7">
        <f t="shared" si="17"/>
        <v>99.999485934599463</v>
      </c>
    </row>
    <row r="75" spans="1:16" ht="25.5" x14ac:dyDescent="0.2">
      <c r="A75" s="8" t="s">
        <v>53</v>
      </c>
      <c r="B75" s="9" t="s">
        <v>54</v>
      </c>
      <c r="C75" s="10">
        <v>423500</v>
      </c>
      <c r="D75" s="10">
        <v>700300</v>
      </c>
      <c r="E75" s="10">
        <v>700300</v>
      </c>
      <c r="F75" s="10">
        <v>700296.4</v>
      </c>
      <c r="G75" s="10">
        <v>0</v>
      </c>
      <c r="H75" s="10">
        <v>700296.4</v>
      </c>
      <c r="I75" s="10">
        <v>0</v>
      </c>
      <c r="J75" s="10">
        <v>0</v>
      </c>
      <c r="K75" s="10">
        <f t="shared" si="12"/>
        <v>3.5999999999767169</v>
      </c>
      <c r="L75" s="10">
        <f t="shared" si="13"/>
        <v>3.5999999999767169</v>
      </c>
      <c r="M75" s="10">
        <f t="shared" si="14"/>
        <v>99.999485934599463</v>
      </c>
      <c r="N75" s="10">
        <f t="shared" si="15"/>
        <v>3.5999999999767169</v>
      </c>
      <c r="O75" s="10">
        <f t="shared" si="16"/>
        <v>3.5999999999767169</v>
      </c>
      <c r="P75" s="10">
        <f t="shared" si="17"/>
        <v>99.999485934599463</v>
      </c>
    </row>
    <row r="76" spans="1:16" x14ac:dyDescent="0.2">
      <c r="A76" s="5" t="s">
        <v>80</v>
      </c>
      <c r="B76" s="6" t="s">
        <v>81</v>
      </c>
      <c r="C76" s="7">
        <v>790000</v>
      </c>
      <c r="D76" s="7">
        <v>955000</v>
      </c>
      <c r="E76" s="7">
        <v>955000</v>
      </c>
      <c r="F76" s="7">
        <v>946060</v>
      </c>
      <c r="G76" s="7">
        <v>0</v>
      </c>
      <c r="H76" s="7">
        <v>946060</v>
      </c>
      <c r="I76" s="7">
        <v>0</v>
      </c>
      <c r="J76" s="7">
        <v>0</v>
      </c>
      <c r="K76" s="7">
        <f t="shared" si="12"/>
        <v>8940</v>
      </c>
      <c r="L76" s="7">
        <f t="shared" si="13"/>
        <v>8940</v>
      </c>
      <c r="M76" s="7">
        <f t="shared" si="14"/>
        <v>99.063874345549735</v>
      </c>
      <c r="N76" s="7">
        <f t="shared" si="15"/>
        <v>8940</v>
      </c>
      <c r="O76" s="7">
        <f t="shared" si="16"/>
        <v>8940</v>
      </c>
      <c r="P76" s="7">
        <f t="shared" si="17"/>
        <v>99.063874345549735</v>
      </c>
    </row>
    <row r="77" spans="1:16" x14ac:dyDescent="0.2">
      <c r="A77" s="5" t="s">
        <v>23</v>
      </c>
      <c r="B77" s="6" t="s">
        <v>24</v>
      </c>
      <c r="C77" s="7">
        <v>790000</v>
      </c>
      <c r="D77" s="7">
        <v>955000</v>
      </c>
      <c r="E77" s="7">
        <v>955000</v>
      </c>
      <c r="F77" s="7">
        <v>946060</v>
      </c>
      <c r="G77" s="7">
        <v>0</v>
      </c>
      <c r="H77" s="7">
        <v>946060</v>
      </c>
      <c r="I77" s="7">
        <v>0</v>
      </c>
      <c r="J77" s="7">
        <v>0</v>
      </c>
      <c r="K77" s="7">
        <f t="shared" si="12"/>
        <v>8940</v>
      </c>
      <c r="L77" s="7">
        <f t="shared" si="13"/>
        <v>8940</v>
      </c>
      <c r="M77" s="7">
        <f t="shared" si="14"/>
        <v>99.063874345549735</v>
      </c>
      <c r="N77" s="7">
        <f t="shared" si="15"/>
        <v>8940</v>
      </c>
      <c r="O77" s="7">
        <f t="shared" si="16"/>
        <v>8940</v>
      </c>
      <c r="P77" s="7">
        <f t="shared" si="17"/>
        <v>99.063874345549735</v>
      </c>
    </row>
    <row r="78" spans="1:16" x14ac:dyDescent="0.2">
      <c r="A78" s="5" t="s">
        <v>82</v>
      </c>
      <c r="B78" s="6" t="s">
        <v>81</v>
      </c>
      <c r="C78" s="7">
        <v>790000</v>
      </c>
      <c r="D78" s="7">
        <v>955000</v>
      </c>
      <c r="E78" s="7">
        <v>955000</v>
      </c>
      <c r="F78" s="7">
        <v>946060</v>
      </c>
      <c r="G78" s="7">
        <v>0</v>
      </c>
      <c r="H78" s="7">
        <v>946060</v>
      </c>
      <c r="I78" s="7">
        <v>0</v>
      </c>
      <c r="J78" s="7">
        <v>0</v>
      </c>
      <c r="K78" s="7">
        <f t="shared" si="12"/>
        <v>8940</v>
      </c>
      <c r="L78" s="7">
        <f t="shared" si="13"/>
        <v>8940</v>
      </c>
      <c r="M78" s="7">
        <f t="shared" si="14"/>
        <v>99.063874345549735</v>
      </c>
      <c r="N78" s="7">
        <f t="shared" si="15"/>
        <v>8940</v>
      </c>
      <c r="O78" s="7">
        <f t="shared" si="16"/>
        <v>8940</v>
      </c>
      <c r="P78" s="7">
        <f t="shared" si="17"/>
        <v>99.063874345549735</v>
      </c>
    </row>
    <row r="79" spans="1:16" x14ac:dyDescent="0.2">
      <c r="A79" s="8" t="s">
        <v>30</v>
      </c>
      <c r="B79" s="9" t="s">
        <v>31</v>
      </c>
      <c r="C79" s="10">
        <v>143000</v>
      </c>
      <c r="D79" s="10">
        <v>103000</v>
      </c>
      <c r="E79" s="10">
        <v>103000</v>
      </c>
      <c r="F79" s="10">
        <v>94180</v>
      </c>
      <c r="G79" s="10">
        <v>0</v>
      </c>
      <c r="H79" s="10">
        <v>94180</v>
      </c>
      <c r="I79" s="10">
        <v>0</v>
      </c>
      <c r="J79" s="10">
        <v>0</v>
      </c>
      <c r="K79" s="10">
        <f t="shared" si="12"/>
        <v>8820</v>
      </c>
      <c r="L79" s="10">
        <f t="shared" si="13"/>
        <v>8820</v>
      </c>
      <c r="M79" s="10">
        <f t="shared" si="14"/>
        <v>91.4368932038835</v>
      </c>
      <c r="N79" s="10">
        <f t="shared" si="15"/>
        <v>8820</v>
      </c>
      <c r="O79" s="10">
        <f t="shared" si="16"/>
        <v>8820</v>
      </c>
      <c r="P79" s="10">
        <f t="shared" si="17"/>
        <v>91.4368932038835</v>
      </c>
    </row>
    <row r="80" spans="1:16" x14ac:dyDescent="0.2">
      <c r="A80" s="8" t="s">
        <v>32</v>
      </c>
      <c r="B80" s="9" t="s">
        <v>33</v>
      </c>
      <c r="C80" s="10">
        <v>0</v>
      </c>
      <c r="D80" s="10">
        <v>32000</v>
      </c>
      <c r="E80" s="10">
        <v>32000</v>
      </c>
      <c r="F80" s="10">
        <v>32000</v>
      </c>
      <c r="G80" s="10">
        <v>0</v>
      </c>
      <c r="H80" s="10">
        <v>32000</v>
      </c>
      <c r="I80" s="10">
        <v>0</v>
      </c>
      <c r="J80" s="10">
        <v>0</v>
      </c>
      <c r="K80" s="10">
        <f t="shared" si="12"/>
        <v>0</v>
      </c>
      <c r="L80" s="10">
        <f t="shared" si="13"/>
        <v>0</v>
      </c>
      <c r="M80" s="10">
        <f t="shared" si="14"/>
        <v>100</v>
      </c>
      <c r="N80" s="10">
        <f t="shared" si="15"/>
        <v>0</v>
      </c>
      <c r="O80" s="10">
        <f t="shared" si="16"/>
        <v>0</v>
      </c>
      <c r="P80" s="10">
        <f t="shared" si="17"/>
        <v>100</v>
      </c>
    </row>
    <row r="81" spans="1:16" ht="25.5" x14ac:dyDescent="0.2">
      <c r="A81" s="8" t="s">
        <v>44</v>
      </c>
      <c r="B81" s="9" t="s">
        <v>45</v>
      </c>
      <c r="C81" s="10">
        <v>647000</v>
      </c>
      <c r="D81" s="10">
        <v>820000</v>
      </c>
      <c r="E81" s="10">
        <v>820000</v>
      </c>
      <c r="F81" s="10">
        <v>819880</v>
      </c>
      <c r="G81" s="10">
        <v>0</v>
      </c>
      <c r="H81" s="10">
        <v>819880</v>
      </c>
      <c r="I81" s="10">
        <v>0</v>
      </c>
      <c r="J81" s="10">
        <v>0</v>
      </c>
      <c r="K81" s="10">
        <f t="shared" si="12"/>
        <v>120</v>
      </c>
      <c r="L81" s="10">
        <f t="shared" si="13"/>
        <v>120</v>
      </c>
      <c r="M81" s="10">
        <f t="shared" si="14"/>
        <v>99.985365853658536</v>
      </c>
      <c r="N81" s="10">
        <f t="shared" si="15"/>
        <v>120</v>
      </c>
      <c r="O81" s="10">
        <f t="shared" si="16"/>
        <v>120</v>
      </c>
      <c r="P81" s="10">
        <f t="shared" si="17"/>
        <v>99.985365853658536</v>
      </c>
    </row>
    <row r="82" spans="1:16" ht="25.5" x14ac:dyDescent="0.2">
      <c r="A82" s="5" t="s">
        <v>83</v>
      </c>
      <c r="B82" s="6" t="s">
        <v>84</v>
      </c>
      <c r="C82" s="7">
        <v>2000000</v>
      </c>
      <c r="D82" s="7">
        <v>2610511</v>
      </c>
      <c r="E82" s="7">
        <v>2610511</v>
      </c>
      <c r="F82" s="7">
        <v>2610509.02</v>
      </c>
      <c r="G82" s="7">
        <v>0</v>
      </c>
      <c r="H82" s="7">
        <v>2610509.02</v>
      </c>
      <c r="I82" s="7">
        <v>0</v>
      </c>
      <c r="J82" s="7">
        <v>0</v>
      </c>
      <c r="K82" s="7">
        <f t="shared" si="12"/>
        <v>1.9799999999813735</v>
      </c>
      <c r="L82" s="7">
        <f t="shared" si="13"/>
        <v>1.9799999999813735</v>
      </c>
      <c r="M82" s="7">
        <f t="shared" si="14"/>
        <v>99.999924152780821</v>
      </c>
      <c r="N82" s="7">
        <f t="shared" si="15"/>
        <v>1.9799999999813735</v>
      </c>
      <c r="O82" s="7">
        <f t="shared" si="16"/>
        <v>1.9799999999813735</v>
      </c>
      <c r="P82" s="7">
        <f t="shared" si="17"/>
        <v>99.999924152780821</v>
      </c>
    </row>
    <row r="83" spans="1:16" x14ac:dyDescent="0.2">
      <c r="A83" s="5" t="s">
        <v>23</v>
      </c>
      <c r="B83" s="6" t="s">
        <v>24</v>
      </c>
      <c r="C83" s="7">
        <v>2000000</v>
      </c>
      <c r="D83" s="7">
        <v>2610511</v>
      </c>
      <c r="E83" s="7">
        <v>2610511</v>
      </c>
      <c r="F83" s="7">
        <v>2610509.02</v>
      </c>
      <c r="G83" s="7">
        <v>0</v>
      </c>
      <c r="H83" s="7">
        <v>2610509.02</v>
      </c>
      <c r="I83" s="7">
        <v>0</v>
      </c>
      <c r="J83" s="7">
        <v>0</v>
      </c>
      <c r="K83" s="7">
        <f t="shared" si="12"/>
        <v>1.9799999999813735</v>
      </c>
      <c r="L83" s="7">
        <f t="shared" si="13"/>
        <v>1.9799999999813735</v>
      </c>
      <c r="M83" s="7">
        <f t="shared" si="14"/>
        <v>99.999924152780821</v>
      </c>
      <c r="N83" s="7">
        <f t="shared" si="15"/>
        <v>1.9799999999813735</v>
      </c>
      <c r="O83" s="7">
        <f t="shared" si="16"/>
        <v>1.9799999999813735</v>
      </c>
      <c r="P83" s="7">
        <f t="shared" si="17"/>
        <v>99.999924152780821</v>
      </c>
    </row>
    <row r="84" spans="1:16" ht="25.5" x14ac:dyDescent="0.2">
      <c r="A84" s="5" t="s">
        <v>85</v>
      </c>
      <c r="B84" s="6" t="s">
        <v>84</v>
      </c>
      <c r="C84" s="7">
        <v>2000000</v>
      </c>
      <c r="D84" s="7">
        <v>2610511</v>
      </c>
      <c r="E84" s="7">
        <v>2610511</v>
      </c>
      <c r="F84" s="7">
        <v>2610509.02</v>
      </c>
      <c r="G84" s="7">
        <v>0</v>
      </c>
      <c r="H84" s="7">
        <v>2610509.02</v>
      </c>
      <c r="I84" s="7">
        <v>0</v>
      </c>
      <c r="J84" s="7">
        <v>0</v>
      </c>
      <c r="K84" s="7">
        <f t="shared" si="12"/>
        <v>1.9799999999813735</v>
      </c>
      <c r="L84" s="7">
        <f t="shared" si="13"/>
        <v>1.9799999999813735</v>
      </c>
      <c r="M84" s="7">
        <f t="shared" si="14"/>
        <v>99.999924152780821</v>
      </c>
      <c r="N84" s="7">
        <f t="shared" si="15"/>
        <v>1.9799999999813735</v>
      </c>
      <c r="O84" s="7">
        <f t="shared" si="16"/>
        <v>1.9799999999813735</v>
      </c>
      <c r="P84" s="7">
        <f t="shared" si="17"/>
        <v>99.999924152780821</v>
      </c>
    </row>
    <row r="85" spans="1:16" ht="25.5" x14ac:dyDescent="0.2">
      <c r="A85" s="8" t="s">
        <v>53</v>
      </c>
      <c r="B85" s="9" t="s">
        <v>54</v>
      </c>
      <c r="C85" s="10">
        <v>2000000</v>
      </c>
      <c r="D85" s="10">
        <v>2610511</v>
      </c>
      <c r="E85" s="10">
        <v>2610511</v>
      </c>
      <c r="F85" s="10">
        <v>2610509.02</v>
      </c>
      <c r="G85" s="10">
        <v>0</v>
      </c>
      <c r="H85" s="10">
        <v>2610509.02</v>
      </c>
      <c r="I85" s="10">
        <v>0</v>
      </c>
      <c r="J85" s="10">
        <v>0</v>
      </c>
      <c r="K85" s="10">
        <f t="shared" si="12"/>
        <v>1.9799999999813735</v>
      </c>
      <c r="L85" s="10">
        <f t="shared" si="13"/>
        <v>1.9799999999813735</v>
      </c>
      <c r="M85" s="10">
        <f t="shared" si="14"/>
        <v>99.999924152780821</v>
      </c>
      <c r="N85" s="10">
        <f t="shared" si="15"/>
        <v>1.9799999999813735</v>
      </c>
      <c r="O85" s="10">
        <f t="shared" si="16"/>
        <v>1.9799999999813735</v>
      </c>
      <c r="P85" s="10">
        <f t="shared" si="17"/>
        <v>99.999924152780821</v>
      </c>
    </row>
    <row r="86" spans="1:16" ht="38.25" x14ac:dyDescent="0.2">
      <c r="A86" s="5" t="s">
        <v>86</v>
      </c>
      <c r="B86" s="6" t="s">
        <v>87</v>
      </c>
      <c r="C86" s="7">
        <v>7080000</v>
      </c>
      <c r="D86" s="7">
        <v>7290476</v>
      </c>
      <c r="E86" s="7">
        <v>7290476</v>
      </c>
      <c r="F86" s="7">
        <v>7248231.3899999997</v>
      </c>
      <c r="G86" s="7">
        <v>0</v>
      </c>
      <c r="H86" s="7">
        <v>7248231.3899999997</v>
      </c>
      <c r="I86" s="7">
        <v>0</v>
      </c>
      <c r="J86" s="7">
        <v>0</v>
      </c>
      <c r="K86" s="7">
        <f t="shared" si="12"/>
        <v>42244.610000000335</v>
      </c>
      <c r="L86" s="7">
        <f t="shared" si="13"/>
        <v>42244.610000000335</v>
      </c>
      <c r="M86" s="7">
        <f t="shared" si="14"/>
        <v>99.420550729472254</v>
      </c>
      <c r="N86" s="7">
        <f t="shared" si="15"/>
        <v>42244.610000000335</v>
      </c>
      <c r="O86" s="7">
        <f t="shared" si="16"/>
        <v>42244.610000000335</v>
      </c>
      <c r="P86" s="7">
        <f t="shared" si="17"/>
        <v>99.420550729472254</v>
      </c>
    </row>
    <row r="87" spans="1:16" x14ac:dyDescent="0.2">
      <c r="A87" s="5" t="s">
        <v>23</v>
      </c>
      <c r="B87" s="6" t="s">
        <v>24</v>
      </c>
      <c r="C87" s="7">
        <v>7080000</v>
      </c>
      <c r="D87" s="7">
        <v>7290476</v>
      </c>
      <c r="E87" s="7">
        <v>7290476</v>
      </c>
      <c r="F87" s="7">
        <v>7248231.3899999997</v>
      </c>
      <c r="G87" s="7">
        <v>0</v>
      </c>
      <c r="H87" s="7">
        <v>7248231.3899999997</v>
      </c>
      <c r="I87" s="7">
        <v>0</v>
      </c>
      <c r="J87" s="7">
        <v>0</v>
      </c>
      <c r="K87" s="7">
        <f t="shared" si="12"/>
        <v>42244.610000000335</v>
      </c>
      <c r="L87" s="7">
        <f t="shared" si="13"/>
        <v>42244.610000000335</v>
      </c>
      <c r="M87" s="7">
        <f t="shared" si="14"/>
        <v>99.420550729472254</v>
      </c>
      <c r="N87" s="7">
        <f t="shared" si="15"/>
        <v>42244.610000000335</v>
      </c>
      <c r="O87" s="7">
        <f t="shared" si="16"/>
        <v>42244.610000000335</v>
      </c>
      <c r="P87" s="7">
        <f t="shared" si="17"/>
        <v>99.420550729472254</v>
      </c>
    </row>
    <row r="88" spans="1:16" ht="38.25" x14ac:dyDescent="0.2">
      <c r="A88" s="5" t="s">
        <v>88</v>
      </c>
      <c r="B88" s="6" t="s">
        <v>87</v>
      </c>
      <c r="C88" s="7">
        <v>7080000</v>
      </c>
      <c r="D88" s="7">
        <v>7290476</v>
      </c>
      <c r="E88" s="7">
        <v>7290476</v>
      </c>
      <c r="F88" s="7">
        <v>7248231.3899999997</v>
      </c>
      <c r="G88" s="7">
        <v>0</v>
      </c>
      <c r="H88" s="7">
        <v>7248231.3899999997</v>
      </c>
      <c r="I88" s="7">
        <v>0</v>
      </c>
      <c r="J88" s="7">
        <v>0</v>
      </c>
      <c r="K88" s="7">
        <f t="shared" si="12"/>
        <v>42244.610000000335</v>
      </c>
      <c r="L88" s="7">
        <f t="shared" si="13"/>
        <v>42244.610000000335</v>
      </c>
      <c r="M88" s="7">
        <f t="shared" si="14"/>
        <v>99.420550729472254</v>
      </c>
      <c r="N88" s="7">
        <f t="shared" si="15"/>
        <v>42244.610000000335</v>
      </c>
      <c r="O88" s="7">
        <f t="shared" si="16"/>
        <v>42244.610000000335</v>
      </c>
      <c r="P88" s="7">
        <f t="shared" si="17"/>
        <v>99.420550729472254</v>
      </c>
    </row>
    <row r="89" spans="1:16" ht="25.5" x14ac:dyDescent="0.2">
      <c r="A89" s="8" t="s">
        <v>53</v>
      </c>
      <c r="B89" s="9" t="s">
        <v>54</v>
      </c>
      <c r="C89" s="10">
        <v>7080000</v>
      </c>
      <c r="D89" s="10">
        <v>7290476</v>
      </c>
      <c r="E89" s="10">
        <v>7290476</v>
      </c>
      <c r="F89" s="10">
        <v>7248231.3899999997</v>
      </c>
      <c r="G89" s="10">
        <v>0</v>
      </c>
      <c r="H89" s="10">
        <v>7248231.3899999997</v>
      </c>
      <c r="I89" s="10">
        <v>0</v>
      </c>
      <c r="J89" s="10">
        <v>0</v>
      </c>
      <c r="K89" s="10">
        <f t="shared" si="12"/>
        <v>42244.610000000335</v>
      </c>
      <c r="L89" s="10">
        <f t="shared" si="13"/>
        <v>42244.610000000335</v>
      </c>
      <c r="M89" s="10">
        <f t="shared" si="14"/>
        <v>99.420550729472254</v>
      </c>
      <c r="N89" s="10">
        <f t="shared" si="15"/>
        <v>42244.610000000335</v>
      </c>
      <c r="O89" s="10">
        <f t="shared" si="16"/>
        <v>42244.610000000335</v>
      </c>
      <c r="P89" s="10">
        <f t="shared" si="17"/>
        <v>99.420550729472254</v>
      </c>
    </row>
    <row r="90" spans="1:16" x14ac:dyDescent="0.2">
      <c r="A90" s="5" t="s">
        <v>89</v>
      </c>
      <c r="B90" s="6" t="s">
        <v>90</v>
      </c>
      <c r="C90" s="7">
        <v>27050000</v>
      </c>
      <c r="D90" s="7">
        <v>27663739</v>
      </c>
      <c r="E90" s="7">
        <v>27663739</v>
      </c>
      <c r="F90" s="7">
        <v>27008272.210000001</v>
      </c>
      <c r="G90" s="7">
        <v>0</v>
      </c>
      <c r="H90" s="7">
        <v>27008272.210000001</v>
      </c>
      <c r="I90" s="7">
        <v>0</v>
      </c>
      <c r="J90" s="7">
        <v>0</v>
      </c>
      <c r="K90" s="7">
        <f t="shared" si="12"/>
        <v>655466.78999999911</v>
      </c>
      <c r="L90" s="7">
        <f t="shared" si="13"/>
        <v>655466.78999999911</v>
      </c>
      <c r="M90" s="7">
        <f t="shared" si="14"/>
        <v>97.630592198690138</v>
      </c>
      <c r="N90" s="7">
        <f t="shared" si="15"/>
        <v>655466.78999999911</v>
      </c>
      <c r="O90" s="7">
        <f t="shared" si="16"/>
        <v>655466.78999999911</v>
      </c>
      <c r="P90" s="7">
        <f t="shared" si="17"/>
        <v>97.630592198690138</v>
      </c>
    </row>
    <row r="91" spans="1:16" x14ac:dyDescent="0.2">
      <c r="A91" s="5" t="s">
        <v>23</v>
      </c>
      <c r="B91" s="6" t="s">
        <v>24</v>
      </c>
      <c r="C91" s="7">
        <v>27050000</v>
      </c>
      <c r="D91" s="7">
        <v>27663739</v>
      </c>
      <c r="E91" s="7">
        <v>27663739</v>
      </c>
      <c r="F91" s="7">
        <v>27008272.210000001</v>
      </c>
      <c r="G91" s="7">
        <v>0</v>
      </c>
      <c r="H91" s="7">
        <v>27008272.210000001</v>
      </c>
      <c r="I91" s="7">
        <v>0</v>
      </c>
      <c r="J91" s="7">
        <v>0</v>
      </c>
      <c r="K91" s="7">
        <f t="shared" si="12"/>
        <v>655466.78999999911</v>
      </c>
      <c r="L91" s="7">
        <f t="shared" si="13"/>
        <v>655466.78999999911</v>
      </c>
      <c r="M91" s="7">
        <f t="shared" si="14"/>
        <v>97.630592198690138</v>
      </c>
      <c r="N91" s="7">
        <f t="shared" si="15"/>
        <v>655466.78999999911</v>
      </c>
      <c r="O91" s="7">
        <f t="shared" si="16"/>
        <v>655466.78999999911</v>
      </c>
      <c r="P91" s="7">
        <f t="shared" si="17"/>
        <v>97.630592198690138</v>
      </c>
    </row>
    <row r="92" spans="1:16" x14ac:dyDescent="0.2">
      <c r="A92" s="5" t="s">
        <v>91</v>
      </c>
      <c r="B92" s="6" t="s">
        <v>90</v>
      </c>
      <c r="C92" s="7">
        <v>27050000</v>
      </c>
      <c r="D92" s="7">
        <v>27663739</v>
      </c>
      <c r="E92" s="7">
        <v>27663739</v>
      </c>
      <c r="F92" s="7">
        <v>27008272.210000001</v>
      </c>
      <c r="G92" s="7">
        <v>0</v>
      </c>
      <c r="H92" s="7">
        <v>27008272.210000001</v>
      </c>
      <c r="I92" s="7">
        <v>0</v>
      </c>
      <c r="J92" s="7">
        <v>0</v>
      </c>
      <c r="K92" s="7">
        <f t="shared" si="12"/>
        <v>655466.78999999911</v>
      </c>
      <c r="L92" s="7">
        <f t="shared" si="13"/>
        <v>655466.78999999911</v>
      </c>
      <c r="M92" s="7">
        <f t="shared" si="14"/>
        <v>97.630592198690138</v>
      </c>
      <c r="N92" s="7">
        <f t="shared" si="15"/>
        <v>655466.78999999911</v>
      </c>
      <c r="O92" s="7">
        <f t="shared" si="16"/>
        <v>655466.78999999911</v>
      </c>
      <c r="P92" s="7">
        <f t="shared" si="17"/>
        <v>97.630592198690138</v>
      </c>
    </row>
    <row r="93" spans="1:16" x14ac:dyDescent="0.2">
      <c r="A93" s="8" t="s">
        <v>38</v>
      </c>
      <c r="B93" s="9" t="s">
        <v>39</v>
      </c>
      <c r="C93" s="10">
        <v>3850000</v>
      </c>
      <c r="D93" s="10">
        <v>2850000</v>
      </c>
      <c r="E93" s="10">
        <v>2850000</v>
      </c>
      <c r="F93" s="10">
        <v>2403386.0499999998</v>
      </c>
      <c r="G93" s="10">
        <v>0</v>
      </c>
      <c r="H93" s="10">
        <v>2403386.0499999998</v>
      </c>
      <c r="I93" s="10">
        <v>0</v>
      </c>
      <c r="J93" s="10">
        <v>0</v>
      </c>
      <c r="K93" s="10">
        <f t="shared" si="12"/>
        <v>446613.95000000019</v>
      </c>
      <c r="L93" s="10">
        <f t="shared" si="13"/>
        <v>446613.95000000019</v>
      </c>
      <c r="M93" s="10">
        <f t="shared" si="14"/>
        <v>84.329335087719286</v>
      </c>
      <c r="N93" s="10">
        <f t="shared" si="15"/>
        <v>446613.95000000019</v>
      </c>
      <c r="O93" s="10">
        <f t="shared" si="16"/>
        <v>446613.95000000019</v>
      </c>
      <c r="P93" s="10">
        <f t="shared" si="17"/>
        <v>84.329335087719286</v>
      </c>
    </row>
    <row r="94" spans="1:16" ht="25.5" x14ac:dyDescent="0.2">
      <c r="A94" s="8" t="s">
        <v>53</v>
      </c>
      <c r="B94" s="9" t="s">
        <v>54</v>
      </c>
      <c r="C94" s="10">
        <v>23200000</v>
      </c>
      <c r="D94" s="10">
        <v>24813739</v>
      </c>
      <c r="E94" s="10">
        <v>24813739</v>
      </c>
      <c r="F94" s="10">
        <v>24604886.16</v>
      </c>
      <c r="G94" s="10">
        <v>0</v>
      </c>
      <c r="H94" s="10">
        <v>24604886.16</v>
      </c>
      <c r="I94" s="10">
        <v>0</v>
      </c>
      <c r="J94" s="10">
        <v>0</v>
      </c>
      <c r="K94" s="10">
        <f t="shared" si="12"/>
        <v>208852.83999999985</v>
      </c>
      <c r="L94" s="10">
        <f t="shared" si="13"/>
        <v>208852.83999999985</v>
      </c>
      <c r="M94" s="10">
        <f t="shared" si="14"/>
        <v>99.158317736798963</v>
      </c>
      <c r="N94" s="10">
        <f t="shared" si="15"/>
        <v>208852.83999999985</v>
      </c>
      <c r="O94" s="10">
        <f t="shared" si="16"/>
        <v>208852.83999999985</v>
      </c>
      <c r="P94" s="10">
        <f t="shared" si="17"/>
        <v>99.158317736798963</v>
      </c>
    </row>
    <row r="95" spans="1:16" ht="63.75" x14ac:dyDescent="0.2">
      <c r="A95" s="5" t="s">
        <v>92</v>
      </c>
      <c r="B95" s="6" t="s">
        <v>93</v>
      </c>
      <c r="C95" s="7">
        <v>0</v>
      </c>
      <c r="D95" s="7">
        <v>2250000</v>
      </c>
      <c r="E95" s="7">
        <v>2250000</v>
      </c>
      <c r="F95" s="7">
        <v>2249998</v>
      </c>
      <c r="G95" s="7">
        <v>0</v>
      </c>
      <c r="H95" s="7">
        <v>2249998</v>
      </c>
      <c r="I95" s="7">
        <v>0</v>
      </c>
      <c r="J95" s="7">
        <v>0</v>
      </c>
      <c r="K95" s="7">
        <f t="shared" si="12"/>
        <v>2</v>
      </c>
      <c r="L95" s="7">
        <f t="shared" si="13"/>
        <v>2</v>
      </c>
      <c r="M95" s="7">
        <f t="shared" si="14"/>
        <v>99.999911111111103</v>
      </c>
      <c r="N95" s="7">
        <f t="shared" si="15"/>
        <v>2</v>
      </c>
      <c r="O95" s="7">
        <f t="shared" si="16"/>
        <v>2</v>
      </c>
      <c r="P95" s="7">
        <f t="shared" si="17"/>
        <v>99.999911111111103</v>
      </c>
    </row>
    <row r="96" spans="1:16" x14ac:dyDescent="0.2">
      <c r="A96" s="5" t="s">
        <v>23</v>
      </c>
      <c r="B96" s="6" t="s">
        <v>24</v>
      </c>
      <c r="C96" s="7">
        <v>0</v>
      </c>
      <c r="D96" s="7">
        <v>2250000</v>
      </c>
      <c r="E96" s="7">
        <v>2250000</v>
      </c>
      <c r="F96" s="7">
        <v>2249998</v>
      </c>
      <c r="G96" s="7">
        <v>0</v>
      </c>
      <c r="H96" s="7">
        <v>2249998</v>
      </c>
      <c r="I96" s="7">
        <v>0</v>
      </c>
      <c r="J96" s="7">
        <v>0</v>
      </c>
      <c r="K96" s="7">
        <f t="shared" si="12"/>
        <v>2</v>
      </c>
      <c r="L96" s="7">
        <f t="shared" si="13"/>
        <v>2</v>
      </c>
      <c r="M96" s="7">
        <f t="shared" si="14"/>
        <v>99.999911111111103</v>
      </c>
      <c r="N96" s="7">
        <f t="shared" si="15"/>
        <v>2</v>
      </c>
      <c r="O96" s="7">
        <f t="shared" si="16"/>
        <v>2</v>
      </c>
      <c r="P96" s="7">
        <f t="shared" si="17"/>
        <v>99.999911111111103</v>
      </c>
    </row>
    <row r="97" spans="1:16" ht="63.75" x14ac:dyDescent="0.2">
      <c r="A97" s="5" t="s">
        <v>94</v>
      </c>
      <c r="B97" s="6" t="s">
        <v>95</v>
      </c>
      <c r="C97" s="7">
        <v>0</v>
      </c>
      <c r="D97" s="7">
        <v>2250000</v>
      </c>
      <c r="E97" s="7">
        <v>2250000</v>
      </c>
      <c r="F97" s="7">
        <v>2249998</v>
      </c>
      <c r="G97" s="7">
        <v>0</v>
      </c>
      <c r="H97" s="7">
        <v>2249998</v>
      </c>
      <c r="I97" s="7">
        <v>0</v>
      </c>
      <c r="J97" s="7">
        <v>0</v>
      </c>
      <c r="K97" s="7">
        <f t="shared" si="12"/>
        <v>2</v>
      </c>
      <c r="L97" s="7">
        <f t="shared" si="13"/>
        <v>2</v>
      </c>
      <c r="M97" s="7">
        <f t="shared" si="14"/>
        <v>99.999911111111103</v>
      </c>
      <c r="N97" s="7">
        <f t="shared" si="15"/>
        <v>2</v>
      </c>
      <c r="O97" s="7">
        <f t="shared" si="16"/>
        <v>2</v>
      </c>
      <c r="P97" s="7">
        <f t="shared" si="17"/>
        <v>99.999911111111103</v>
      </c>
    </row>
    <row r="98" spans="1:16" ht="25.5" x14ac:dyDescent="0.2">
      <c r="A98" s="8" t="s">
        <v>53</v>
      </c>
      <c r="B98" s="9" t="s">
        <v>54</v>
      </c>
      <c r="C98" s="10">
        <v>0</v>
      </c>
      <c r="D98" s="10">
        <v>2250000</v>
      </c>
      <c r="E98" s="10">
        <v>2250000</v>
      </c>
      <c r="F98" s="10">
        <v>2249998</v>
      </c>
      <c r="G98" s="10">
        <v>0</v>
      </c>
      <c r="H98" s="10">
        <v>2249998</v>
      </c>
      <c r="I98" s="10">
        <v>0</v>
      </c>
      <c r="J98" s="10">
        <v>0</v>
      </c>
      <c r="K98" s="10">
        <f t="shared" si="12"/>
        <v>2</v>
      </c>
      <c r="L98" s="10">
        <f t="shared" si="13"/>
        <v>2</v>
      </c>
      <c r="M98" s="10">
        <f t="shared" si="14"/>
        <v>99.999911111111103</v>
      </c>
      <c r="N98" s="10">
        <f t="shared" si="15"/>
        <v>2</v>
      </c>
      <c r="O98" s="10">
        <f t="shared" si="16"/>
        <v>2</v>
      </c>
      <c r="P98" s="10">
        <f t="shared" si="17"/>
        <v>99.999911111111103</v>
      </c>
    </row>
    <row r="99" spans="1:16" ht="25.5" x14ac:dyDescent="0.2">
      <c r="A99" s="5" t="s">
        <v>96</v>
      </c>
      <c r="B99" s="6" t="s">
        <v>97</v>
      </c>
      <c r="C99" s="7">
        <v>350000</v>
      </c>
      <c r="D99" s="7">
        <v>109177</v>
      </c>
      <c r="E99" s="7">
        <v>109177</v>
      </c>
      <c r="F99" s="7">
        <v>99930.84</v>
      </c>
      <c r="G99" s="7">
        <v>0</v>
      </c>
      <c r="H99" s="7">
        <v>99930.84</v>
      </c>
      <c r="I99" s="7">
        <v>0</v>
      </c>
      <c r="J99" s="7">
        <v>0</v>
      </c>
      <c r="K99" s="7">
        <f t="shared" si="12"/>
        <v>9246.1600000000035</v>
      </c>
      <c r="L99" s="7">
        <f t="shared" si="13"/>
        <v>9246.1600000000035</v>
      </c>
      <c r="M99" s="7">
        <f t="shared" si="14"/>
        <v>91.531036756826069</v>
      </c>
      <c r="N99" s="7">
        <f t="shared" si="15"/>
        <v>9246.1600000000035</v>
      </c>
      <c r="O99" s="7">
        <f t="shared" si="16"/>
        <v>9246.1600000000035</v>
      </c>
      <c r="P99" s="7">
        <f t="shared" si="17"/>
        <v>91.531036756826069</v>
      </c>
    </row>
    <row r="100" spans="1:16" x14ac:dyDescent="0.2">
      <c r="A100" s="5" t="s">
        <v>23</v>
      </c>
      <c r="B100" s="6" t="s">
        <v>24</v>
      </c>
      <c r="C100" s="7">
        <v>350000</v>
      </c>
      <c r="D100" s="7">
        <v>109177</v>
      </c>
      <c r="E100" s="7">
        <v>109177</v>
      </c>
      <c r="F100" s="7">
        <v>99930.84</v>
      </c>
      <c r="G100" s="7">
        <v>0</v>
      </c>
      <c r="H100" s="7">
        <v>99930.84</v>
      </c>
      <c r="I100" s="7">
        <v>0</v>
      </c>
      <c r="J100" s="7">
        <v>0</v>
      </c>
      <c r="K100" s="7">
        <f t="shared" si="12"/>
        <v>9246.1600000000035</v>
      </c>
      <c r="L100" s="7">
        <f t="shared" si="13"/>
        <v>9246.1600000000035</v>
      </c>
      <c r="M100" s="7">
        <f t="shared" si="14"/>
        <v>91.531036756826069</v>
      </c>
      <c r="N100" s="7">
        <f t="shared" si="15"/>
        <v>9246.1600000000035</v>
      </c>
      <c r="O100" s="7">
        <f t="shared" si="16"/>
        <v>9246.1600000000035</v>
      </c>
      <c r="P100" s="7">
        <f t="shared" si="17"/>
        <v>91.531036756826069</v>
      </c>
    </row>
    <row r="101" spans="1:16" ht="25.5" x14ac:dyDescent="0.2">
      <c r="A101" s="5" t="s">
        <v>98</v>
      </c>
      <c r="B101" s="6" t="s">
        <v>97</v>
      </c>
      <c r="C101" s="7">
        <v>350000</v>
      </c>
      <c r="D101" s="7">
        <v>109177</v>
      </c>
      <c r="E101" s="7">
        <v>109177</v>
      </c>
      <c r="F101" s="7">
        <v>99930.84</v>
      </c>
      <c r="G101" s="7">
        <v>0</v>
      </c>
      <c r="H101" s="7">
        <v>99930.84</v>
      </c>
      <c r="I101" s="7">
        <v>0</v>
      </c>
      <c r="J101" s="7">
        <v>0</v>
      </c>
      <c r="K101" s="7">
        <f t="shared" si="12"/>
        <v>9246.1600000000035</v>
      </c>
      <c r="L101" s="7">
        <f t="shared" si="13"/>
        <v>9246.1600000000035</v>
      </c>
      <c r="M101" s="7">
        <f t="shared" si="14"/>
        <v>91.531036756826069</v>
      </c>
      <c r="N101" s="7">
        <f t="shared" si="15"/>
        <v>9246.1600000000035</v>
      </c>
      <c r="O101" s="7">
        <f t="shared" si="16"/>
        <v>9246.1600000000035</v>
      </c>
      <c r="P101" s="7">
        <f t="shared" si="17"/>
        <v>91.531036756826069</v>
      </c>
    </row>
    <row r="102" spans="1:16" ht="25.5" x14ac:dyDescent="0.2">
      <c r="A102" s="8" t="s">
        <v>53</v>
      </c>
      <c r="B102" s="9" t="s">
        <v>54</v>
      </c>
      <c r="C102" s="10">
        <v>350000</v>
      </c>
      <c r="D102" s="10">
        <v>109177</v>
      </c>
      <c r="E102" s="10">
        <v>109177</v>
      </c>
      <c r="F102" s="10">
        <v>99930.84</v>
      </c>
      <c r="G102" s="10">
        <v>0</v>
      </c>
      <c r="H102" s="10">
        <v>99930.84</v>
      </c>
      <c r="I102" s="10">
        <v>0</v>
      </c>
      <c r="J102" s="10">
        <v>0</v>
      </c>
      <c r="K102" s="10">
        <f t="shared" ref="K102:K123" si="18">E102-F102</f>
        <v>9246.1600000000035</v>
      </c>
      <c r="L102" s="10">
        <f t="shared" ref="L102:L123" si="19">D102-F102</f>
        <v>9246.1600000000035</v>
      </c>
      <c r="M102" s="10">
        <f t="shared" ref="M102:M123" si="20">IF(E102=0,0,(F102/E102)*100)</f>
        <v>91.531036756826069</v>
      </c>
      <c r="N102" s="10">
        <f t="shared" ref="N102:N123" si="21">D102-H102</f>
        <v>9246.1600000000035</v>
      </c>
      <c r="O102" s="10">
        <f t="shared" ref="O102:O123" si="22">E102-H102</f>
        <v>9246.1600000000035</v>
      </c>
      <c r="P102" s="10">
        <f t="shared" ref="P102:P123" si="23">IF(E102=0,0,(H102/E102)*100)</f>
        <v>91.531036756826069</v>
      </c>
    </row>
    <row r="103" spans="1:16" x14ac:dyDescent="0.2">
      <c r="A103" s="5" t="s">
        <v>99</v>
      </c>
      <c r="B103" s="6" t="s">
        <v>100</v>
      </c>
      <c r="C103" s="7">
        <v>535000</v>
      </c>
      <c r="D103" s="7">
        <v>535000</v>
      </c>
      <c r="E103" s="7">
        <v>535000</v>
      </c>
      <c r="F103" s="7">
        <v>514771</v>
      </c>
      <c r="G103" s="7">
        <v>0</v>
      </c>
      <c r="H103" s="7">
        <v>514771</v>
      </c>
      <c r="I103" s="7">
        <v>0</v>
      </c>
      <c r="J103" s="7">
        <v>0</v>
      </c>
      <c r="K103" s="7">
        <f t="shared" si="18"/>
        <v>20229</v>
      </c>
      <c r="L103" s="7">
        <f t="shared" si="19"/>
        <v>20229</v>
      </c>
      <c r="M103" s="7">
        <f t="shared" si="20"/>
        <v>96.218878504672901</v>
      </c>
      <c r="N103" s="7">
        <f t="shared" si="21"/>
        <v>20229</v>
      </c>
      <c r="O103" s="7">
        <f t="shared" si="22"/>
        <v>20229</v>
      </c>
      <c r="P103" s="7">
        <f t="shared" si="23"/>
        <v>96.218878504672901</v>
      </c>
    </row>
    <row r="104" spans="1:16" x14ac:dyDescent="0.2">
      <c r="A104" s="5" t="s">
        <v>23</v>
      </c>
      <c r="B104" s="6" t="s">
        <v>24</v>
      </c>
      <c r="C104" s="7">
        <v>535000</v>
      </c>
      <c r="D104" s="7">
        <v>535000</v>
      </c>
      <c r="E104" s="7">
        <v>535000</v>
      </c>
      <c r="F104" s="7">
        <v>514771</v>
      </c>
      <c r="G104" s="7">
        <v>0</v>
      </c>
      <c r="H104" s="7">
        <v>514771</v>
      </c>
      <c r="I104" s="7">
        <v>0</v>
      </c>
      <c r="J104" s="7">
        <v>0</v>
      </c>
      <c r="K104" s="7">
        <f t="shared" si="18"/>
        <v>20229</v>
      </c>
      <c r="L104" s="7">
        <f t="shared" si="19"/>
        <v>20229</v>
      </c>
      <c r="M104" s="7">
        <f t="shared" si="20"/>
        <v>96.218878504672901</v>
      </c>
      <c r="N104" s="7">
        <f t="shared" si="21"/>
        <v>20229</v>
      </c>
      <c r="O104" s="7">
        <f t="shared" si="22"/>
        <v>20229</v>
      </c>
      <c r="P104" s="7">
        <f t="shared" si="23"/>
        <v>96.218878504672901</v>
      </c>
    </row>
    <row r="105" spans="1:16" x14ac:dyDescent="0.2">
      <c r="A105" s="5" t="s">
        <v>101</v>
      </c>
      <c r="B105" s="6" t="s">
        <v>100</v>
      </c>
      <c r="C105" s="7">
        <v>535000</v>
      </c>
      <c r="D105" s="7">
        <v>535000</v>
      </c>
      <c r="E105" s="7">
        <v>535000</v>
      </c>
      <c r="F105" s="7">
        <v>514771</v>
      </c>
      <c r="G105" s="7">
        <v>0</v>
      </c>
      <c r="H105" s="7">
        <v>514771</v>
      </c>
      <c r="I105" s="7">
        <v>0</v>
      </c>
      <c r="J105" s="7">
        <v>0</v>
      </c>
      <c r="K105" s="7">
        <f t="shared" si="18"/>
        <v>20229</v>
      </c>
      <c r="L105" s="7">
        <f t="shared" si="19"/>
        <v>20229</v>
      </c>
      <c r="M105" s="7">
        <f t="shared" si="20"/>
        <v>96.218878504672901</v>
      </c>
      <c r="N105" s="7">
        <f t="shared" si="21"/>
        <v>20229</v>
      </c>
      <c r="O105" s="7">
        <f t="shared" si="22"/>
        <v>20229</v>
      </c>
      <c r="P105" s="7">
        <f t="shared" si="23"/>
        <v>96.218878504672901</v>
      </c>
    </row>
    <row r="106" spans="1:16" x14ac:dyDescent="0.2">
      <c r="A106" s="8" t="s">
        <v>32</v>
      </c>
      <c r="B106" s="9" t="s">
        <v>33</v>
      </c>
      <c r="C106" s="10">
        <v>535000</v>
      </c>
      <c r="D106" s="10">
        <v>535000</v>
      </c>
      <c r="E106" s="10">
        <v>535000</v>
      </c>
      <c r="F106" s="10">
        <v>514771</v>
      </c>
      <c r="G106" s="10">
        <v>0</v>
      </c>
      <c r="H106" s="10">
        <v>514771</v>
      </c>
      <c r="I106" s="10">
        <v>0</v>
      </c>
      <c r="J106" s="10">
        <v>0</v>
      </c>
      <c r="K106" s="10">
        <f t="shared" si="18"/>
        <v>20229</v>
      </c>
      <c r="L106" s="10">
        <f t="shared" si="19"/>
        <v>20229</v>
      </c>
      <c r="M106" s="10">
        <f t="shared" si="20"/>
        <v>96.218878504672901</v>
      </c>
      <c r="N106" s="10">
        <f t="shared" si="21"/>
        <v>20229</v>
      </c>
      <c r="O106" s="10">
        <f t="shared" si="22"/>
        <v>20229</v>
      </c>
      <c r="P106" s="10">
        <f t="shared" si="23"/>
        <v>96.218878504672901</v>
      </c>
    </row>
    <row r="107" spans="1:16" ht="25.5" x14ac:dyDescent="0.2">
      <c r="A107" s="5" t="s">
        <v>102</v>
      </c>
      <c r="B107" s="6" t="s">
        <v>103</v>
      </c>
      <c r="C107" s="7">
        <v>130000</v>
      </c>
      <c r="D107" s="7">
        <v>45000</v>
      </c>
      <c r="E107" s="7">
        <v>45000</v>
      </c>
      <c r="F107" s="7">
        <v>17070</v>
      </c>
      <c r="G107" s="7">
        <v>0</v>
      </c>
      <c r="H107" s="7">
        <v>17070</v>
      </c>
      <c r="I107" s="7">
        <v>0</v>
      </c>
      <c r="J107" s="7">
        <v>0</v>
      </c>
      <c r="K107" s="7">
        <f t="shared" si="18"/>
        <v>27930</v>
      </c>
      <c r="L107" s="7">
        <f t="shared" si="19"/>
        <v>27930</v>
      </c>
      <c r="M107" s="7">
        <f t="shared" si="20"/>
        <v>37.933333333333337</v>
      </c>
      <c r="N107" s="7">
        <f t="shared" si="21"/>
        <v>27930</v>
      </c>
      <c r="O107" s="7">
        <f t="shared" si="22"/>
        <v>27930</v>
      </c>
      <c r="P107" s="7">
        <f t="shared" si="23"/>
        <v>37.933333333333337</v>
      </c>
    </row>
    <row r="108" spans="1:16" x14ac:dyDescent="0.2">
      <c r="A108" s="5" t="s">
        <v>23</v>
      </c>
      <c r="B108" s="6" t="s">
        <v>24</v>
      </c>
      <c r="C108" s="7">
        <v>130000</v>
      </c>
      <c r="D108" s="7">
        <v>45000</v>
      </c>
      <c r="E108" s="7">
        <v>45000</v>
      </c>
      <c r="F108" s="7">
        <v>17070</v>
      </c>
      <c r="G108" s="7">
        <v>0</v>
      </c>
      <c r="H108" s="7">
        <v>17070</v>
      </c>
      <c r="I108" s="7">
        <v>0</v>
      </c>
      <c r="J108" s="7">
        <v>0</v>
      </c>
      <c r="K108" s="7">
        <f t="shared" si="18"/>
        <v>27930</v>
      </c>
      <c r="L108" s="7">
        <f t="shared" si="19"/>
        <v>27930</v>
      </c>
      <c r="M108" s="7">
        <f t="shared" si="20"/>
        <v>37.933333333333337</v>
      </c>
      <c r="N108" s="7">
        <f t="shared" si="21"/>
        <v>27930</v>
      </c>
      <c r="O108" s="7">
        <f t="shared" si="22"/>
        <v>27930</v>
      </c>
      <c r="P108" s="7">
        <f t="shared" si="23"/>
        <v>37.933333333333337</v>
      </c>
    </row>
    <row r="109" spans="1:16" ht="25.5" x14ac:dyDescent="0.2">
      <c r="A109" s="5" t="s">
        <v>104</v>
      </c>
      <c r="B109" s="6" t="s">
        <v>103</v>
      </c>
      <c r="C109" s="7">
        <v>130000</v>
      </c>
      <c r="D109" s="7">
        <v>45000</v>
      </c>
      <c r="E109" s="7">
        <v>45000</v>
      </c>
      <c r="F109" s="7">
        <v>17070</v>
      </c>
      <c r="G109" s="7">
        <v>0</v>
      </c>
      <c r="H109" s="7">
        <v>17070</v>
      </c>
      <c r="I109" s="7">
        <v>0</v>
      </c>
      <c r="J109" s="7">
        <v>0</v>
      </c>
      <c r="K109" s="7">
        <f t="shared" si="18"/>
        <v>27930</v>
      </c>
      <c r="L109" s="7">
        <f t="shared" si="19"/>
        <v>27930</v>
      </c>
      <c r="M109" s="7">
        <f t="shared" si="20"/>
        <v>37.933333333333337</v>
      </c>
      <c r="N109" s="7">
        <f t="shared" si="21"/>
        <v>27930</v>
      </c>
      <c r="O109" s="7">
        <f t="shared" si="22"/>
        <v>27930</v>
      </c>
      <c r="P109" s="7">
        <f t="shared" si="23"/>
        <v>37.933333333333337</v>
      </c>
    </row>
    <row r="110" spans="1:16" x14ac:dyDescent="0.2">
      <c r="A110" s="8" t="s">
        <v>32</v>
      </c>
      <c r="B110" s="9" t="s">
        <v>33</v>
      </c>
      <c r="C110" s="10">
        <v>130000</v>
      </c>
      <c r="D110" s="10">
        <v>45000</v>
      </c>
      <c r="E110" s="10">
        <v>45000</v>
      </c>
      <c r="F110" s="10">
        <v>17070</v>
      </c>
      <c r="G110" s="10">
        <v>0</v>
      </c>
      <c r="H110" s="10">
        <v>17070</v>
      </c>
      <c r="I110" s="10">
        <v>0</v>
      </c>
      <c r="J110" s="10">
        <v>0</v>
      </c>
      <c r="K110" s="10">
        <f t="shared" si="18"/>
        <v>27930</v>
      </c>
      <c r="L110" s="10">
        <f t="shared" si="19"/>
        <v>27930</v>
      </c>
      <c r="M110" s="10">
        <f t="shared" si="20"/>
        <v>37.933333333333337</v>
      </c>
      <c r="N110" s="10">
        <f t="shared" si="21"/>
        <v>27930</v>
      </c>
      <c r="O110" s="10">
        <f t="shared" si="22"/>
        <v>27930</v>
      </c>
      <c r="P110" s="10">
        <f t="shared" si="23"/>
        <v>37.933333333333337</v>
      </c>
    </row>
    <row r="111" spans="1:16" x14ac:dyDescent="0.2">
      <c r="A111" s="5" t="s">
        <v>105</v>
      </c>
      <c r="B111" s="6" t="s">
        <v>106</v>
      </c>
      <c r="C111" s="7">
        <v>1900000</v>
      </c>
      <c r="D111" s="7">
        <v>2050000</v>
      </c>
      <c r="E111" s="7">
        <v>2050000</v>
      </c>
      <c r="F111" s="7">
        <v>2049571.39</v>
      </c>
      <c r="G111" s="7">
        <v>0</v>
      </c>
      <c r="H111" s="7">
        <v>2049571.39</v>
      </c>
      <c r="I111" s="7">
        <v>0</v>
      </c>
      <c r="J111" s="7">
        <v>0</v>
      </c>
      <c r="K111" s="7">
        <f t="shared" si="18"/>
        <v>428.61000000010245</v>
      </c>
      <c r="L111" s="7">
        <f t="shared" si="19"/>
        <v>428.61000000010245</v>
      </c>
      <c r="M111" s="7">
        <f t="shared" si="20"/>
        <v>99.97909219512195</v>
      </c>
      <c r="N111" s="7">
        <f t="shared" si="21"/>
        <v>428.61000000010245</v>
      </c>
      <c r="O111" s="7">
        <f t="shared" si="22"/>
        <v>428.61000000010245</v>
      </c>
      <c r="P111" s="7">
        <f t="shared" si="23"/>
        <v>99.97909219512195</v>
      </c>
    </row>
    <row r="112" spans="1:16" x14ac:dyDescent="0.2">
      <c r="A112" s="5" t="s">
        <v>23</v>
      </c>
      <c r="B112" s="6" t="s">
        <v>24</v>
      </c>
      <c r="C112" s="7">
        <v>1900000</v>
      </c>
      <c r="D112" s="7">
        <v>2050000</v>
      </c>
      <c r="E112" s="7">
        <v>2050000</v>
      </c>
      <c r="F112" s="7">
        <v>2049571.39</v>
      </c>
      <c r="G112" s="7">
        <v>0</v>
      </c>
      <c r="H112" s="7">
        <v>2049571.39</v>
      </c>
      <c r="I112" s="7">
        <v>0</v>
      </c>
      <c r="J112" s="7">
        <v>0</v>
      </c>
      <c r="K112" s="7">
        <f t="shared" si="18"/>
        <v>428.61000000010245</v>
      </c>
      <c r="L112" s="7">
        <f t="shared" si="19"/>
        <v>428.61000000010245</v>
      </c>
      <c r="M112" s="7">
        <f t="shared" si="20"/>
        <v>99.97909219512195</v>
      </c>
      <c r="N112" s="7">
        <f t="shared" si="21"/>
        <v>428.61000000010245</v>
      </c>
      <c r="O112" s="7">
        <f t="shared" si="22"/>
        <v>428.61000000010245</v>
      </c>
      <c r="P112" s="7">
        <f t="shared" si="23"/>
        <v>99.97909219512195</v>
      </c>
    </row>
    <row r="113" spans="1:16" x14ac:dyDescent="0.2">
      <c r="A113" s="5" t="s">
        <v>107</v>
      </c>
      <c r="B113" s="6" t="s">
        <v>106</v>
      </c>
      <c r="C113" s="7">
        <v>1900000</v>
      </c>
      <c r="D113" s="7">
        <v>2050000</v>
      </c>
      <c r="E113" s="7">
        <v>2050000</v>
      </c>
      <c r="F113" s="7">
        <v>2049571.39</v>
      </c>
      <c r="G113" s="7">
        <v>0</v>
      </c>
      <c r="H113" s="7">
        <v>2049571.39</v>
      </c>
      <c r="I113" s="7">
        <v>0</v>
      </c>
      <c r="J113" s="7">
        <v>0</v>
      </c>
      <c r="K113" s="7">
        <f t="shared" si="18"/>
        <v>428.61000000010245</v>
      </c>
      <c r="L113" s="7">
        <f t="shared" si="19"/>
        <v>428.61000000010245</v>
      </c>
      <c r="M113" s="7">
        <f t="shared" si="20"/>
        <v>99.97909219512195</v>
      </c>
      <c r="N113" s="7">
        <f t="shared" si="21"/>
        <v>428.61000000010245</v>
      </c>
      <c r="O113" s="7">
        <f t="shared" si="22"/>
        <v>428.61000000010245</v>
      </c>
      <c r="P113" s="7">
        <f t="shared" si="23"/>
        <v>99.97909219512195</v>
      </c>
    </row>
    <row r="114" spans="1:16" ht="25.5" x14ac:dyDescent="0.2">
      <c r="A114" s="8" t="s">
        <v>53</v>
      </c>
      <c r="B114" s="9" t="s">
        <v>54</v>
      </c>
      <c r="C114" s="10">
        <v>1900000</v>
      </c>
      <c r="D114" s="10">
        <v>2050000</v>
      </c>
      <c r="E114" s="10">
        <v>2050000</v>
      </c>
      <c r="F114" s="10">
        <v>2049571.39</v>
      </c>
      <c r="G114" s="10">
        <v>0</v>
      </c>
      <c r="H114" s="10">
        <v>2049571.39</v>
      </c>
      <c r="I114" s="10">
        <v>0</v>
      </c>
      <c r="J114" s="10">
        <v>0</v>
      </c>
      <c r="K114" s="10">
        <f t="shared" si="18"/>
        <v>428.61000000010245</v>
      </c>
      <c r="L114" s="10">
        <f t="shared" si="19"/>
        <v>428.61000000010245</v>
      </c>
      <c r="M114" s="10">
        <f t="shared" si="20"/>
        <v>99.97909219512195</v>
      </c>
      <c r="N114" s="10">
        <f t="shared" si="21"/>
        <v>428.61000000010245</v>
      </c>
      <c r="O114" s="10">
        <f t="shared" si="22"/>
        <v>428.61000000010245</v>
      </c>
      <c r="P114" s="10">
        <f t="shared" si="23"/>
        <v>99.97909219512195</v>
      </c>
    </row>
    <row r="115" spans="1:16" ht="25.5" x14ac:dyDescent="0.2">
      <c r="A115" s="5" t="s">
        <v>108</v>
      </c>
      <c r="B115" s="6" t="s">
        <v>109</v>
      </c>
      <c r="C115" s="7">
        <v>0</v>
      </c>
      <c r="D115" s="7">
        <v>100000</v>
      </c>
      <c r="E115" s="7">
        <v>100000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f t="shared" si="18"/>
        <v>100000</v>
      </c>
      <c r="L115" s="7">
        <f t="shared" si="19"/>
        <v>100000</v>
      </c>
      <c r="M115" s="7">
        <f t="shared" si="20"/>
        <v>0</v>
      </c>
      <c r="N115" s="7">
        <f t="shared" si="21"/>
        <v>100000</v>
      </c>
      <c r="O115" s="7">
        <f t="shared" si="22"/>
        <v>100000</v>
      </c>
      <c r="P115" s="7">
        <f t="shared" si="23"/>
        <v>0</v>
      </c>
    </row>
    <row r="116" spans="1:16" x14ac:dyDescent="0.2">
      <c r="A116" s="5" t="s">
        <v>23</v>
      </c>
      <c r="B116" s="6" t="s">
        <v>24</v>
      </c>
      <c r="C116" s="7">
        <v>0</v>
      </c>
      <c r="D116" s="7">
        <v>100000</v>
      </c>
      <c r="E116" s="7">
        <v>100000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f t="shared" si="18"/>
        <v>100000</v>
      </c>
      <c r="L116" s="7">
        <f t="shared" si="19"/>
        <v>100000</v>
      </c>
      <c r="M116" s="7">
        <f t="shared" si="20"/>
        <v>0</v>
      </c>
      <c r="N116" s="7">
        <f t="shared" si="21"/>
        <v>100000</v>
      </c>
      <c r="O116" s="7">
        <f t="shared" si="22"/>
        <v>100000</v>
      </c>
      <c r="P116" s="7">
        <f t="shared" si="23"/>
        <v>0</v>
      </c>
    </row>
    <row r="117" spans="1:16" ht="25.5" x14ac:dyDescent="0.2">
      <c r="A117" s="5" t="s">
        <v>110</v>
      </c>
      <c r="B117" s="6" t="s">
        <v>109</v>
      </c>
      <c r="C117" s="7">
        <v>0</v>
      </c>
      <c r="D117" s="7">
        <v>100000</v>
      </c>
      <c r="E117" s="7">
        <v>100000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f t="shared" si="18"/>
        <v>100000</v>
      </c>
      <c r="L117" s="7">
        <f t="shared" si="19"/>
        <v>100000</v>
      </c>
      <c r="M117" s="7">
        <f t="shared" si="20"/>
        <v>0</v>
      </c>
      <c r="N117" s="7">
        <f t="shared" si="21"/>
        <v>100000</v>
      </c>
      <c r="O117" s="7">
        <f t="shared" si="22"/>
        <v>100000</v>
      </c>
      <c r="P117" s="7">
        <f t="shared" si="23"/>
        <v>0</v>
      </c>
    </row>
    <row r="118" spans="1:16" x14ac:dyDescent="0.2">
      <c r="A118" s="8" t="s">
        <v>32</v>
      </c>
      <c r="B118" s="9" t="s">
        <v>33</v>
      </c>
      <c r="C118" s="10">
        <v>0</v>
      </c>
      <c r="D118" s="10">
        <v>100000</v>
      </c>
      <c r="E118" s="10">
        <v>100000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f t="shared" si="18"/>
        <v>100000</v>
      </c>
      <c r="L118" s="10">
        <f t="shared" si="19"/>
        <v>100000</v>
      </c>
      <c r="M118" s="10">
        <f t="shared" si="20"/>
        <v>0</v>
      </c>
      <c r="N118" s="10">
        <f t="shared" si="21"/>
        <v>100000</v>
      </c>
      <c r="O118" s="10">
        <f t="shared" si="22"/>
        <v>100000</v>
      </c>
      <c r="P118" s="10">
        <f t="shared" si="23"/>
        <v>0</v>
      </c>
    </row>
    <row r="119" spans="1:16" x14ac:dyDescent="0.2">
      <c r="A119" s="5" t="s">
        <v>111</v>
      </c>
      <c r="B119" s="6" t="s">
        <v>112</v>
      </c>
      <c r="C119" s="7">
        <v>0</v>
      </c>
      <c r="D119" s="7">
        <v>1000000</v>
      </c>
      <c r="E119" s="7">
        <v>1000000</v>
      </c>
      <c r="F119" s="7">
        <v>1000000</v>
      </c>
      <c r="G119" s="7">
        <v>0</v>
      </c>
      <c r="H119" s="7">
        <v>1000000</v>
      </c>
      <c r="I119" s="7">
        <v>0</v>
      </c>
      <c r="J119" s="7">
        <v>0</v>
      </c>
      <c r="K119" s="7">
        <f t="shared" si="18"/>
        <v>0</v>
      </c>
      <c r="L119" s="7">
        <f t="shared" si="19"/>
        <v>0</v>
      </c>
      <c r="M119" s="7">
        <f t="shared" si="20"/>
        <v>100</v>
      </c>
      <c r="N119" s="7">
        <f t="shared" si="21"/>
        <v>0</v>
      </c>
      <c r="O119" s="7">
        <f t="shared" si="22"/>
        <v>0</v>
      </c>
      <c r="P119" s="7">
        <f t="shared" si="23"/>
        <v>100</v>
      </c>
    </row>
    <row r="120" spans="1:16" x14ac:dyDescent="0.2">
      <c r="A120" s="5" t="s">
        <v>23</v>
      </c>
      <c r="B120" s="6" t="s">
        <v>24</v>
      </c>
      <c r="C120" s="7">
        <v>0</v>
      </c>
      <c r="D120" s="7">
        <v>1000000</v>
      </c>
      <c r="E120" s="7">
        <v>1000000</v>
      </c>
      <c r="F120" s="7">
        <v>1000000</v>
      </c>
      <c r="G120" s="7">
        <v>0</v>
      </c>
      <c r="H120" s="7">
        <v>1000000</v>
      </c>
      <c r="I120" s="7">
        <v>0</v>
      </c>
      <c r="J120" s="7">
        <v>0</v>
      </c>
      <c r="K120" s="7">
        <f t="shared" si="18"/>
        <v>0</v>
      </c>
      <c r="L120" s="7">
        <f t="shared" si="19"/>
        <v>0</v>
      </c>
      <c r="M120" s="7">
        <f t="shared" si="20"/>
        <v>100</v>
      </c>
      <c r="N120" s="7">
        <f t="shared" si="21"/>
        <v>0</v>
      </c>
      <c r="O120" s="7">
        <f t="shared" si="22"/>
        <v>0</v>
      </c>
      <c r="P120" s="7">
        <f t="shared" si="23"/>
        <v>100</v>
      </c>
    </row>
    <row r="121" spans="1:16" x14ac:dyDescent="0.2">
      <c r="A121" s="5" t="s">
        <v>113</v>
      </c>
      <c r="B121" s="6" t="s">
        <v>112</v>
      </c>
      <c r="C121" s="7">
        <v>0</v>
      </c>
      <c r="D121" s="7">
        <v>1000000</v>
      </c>
      <c r="E121" s="7">
        <v>1000000</v>
      </c>
      <c r="F121" s="7">
        <v>1000000</v>
      </c>
      <c r="G121" s="7">
        <v>0</v>
      </c>
      <c r="H121" s="7">
        <v>1000000</v>
      </c>
      <c r="I121" s="7">
        <v>0</v>
      </c>
      <c r="J121" s="7">
        <v>0</v>
      </c>
      <c r="K121" s="7">
        <f t="shared" si="18"/>
        <v>0</v>
      </c>
      <c r="L121" s="7">
        <f t="shared" si="19"/>
        <v>0</v>
      </c>
      <c r="M121" s="7">
        <f t="shared" si="20"/>
        <v>100</v>
      </c>
      <c r="N121" s="7">
        <f t="shared" si="21"/>
        <v>0</v>
      </c>
      <c r="O121" s="7">
        <f t="shared" si="22"/>
        <v>0</v>
      </c>
      <c r="P121" s="7">
        <f t="shared" si="23"/>
        <v>100</v>
      </c>
    </row>
    <row r="122" spans="1:16" ht="25.5" x14ac:dyDescent="0.2">
      <c r="A122" s="8" t="s">
        <v>114</v>
      </c>
      <c r="B122" s="9" t="s">
        <v>115</v>
      </c>
      <c r="C122" s="10">
        <v>0</v>
      </c>
      <c r="D122" s="10">
        <v>1000000</v>
      </c>
      <c r="E122" s="10">
        <v>1000000</v>
      </c>
      <c r="F122" s="10">
        <v>1000000</v>
      </c>
      <c r="G122" s="10">
        <v>0</v>
      </c>
      <c r="H122" s="10">
        <v>1000000</v>
      </c>
      <c r="I122" s="10">
        <v>0</v>
      </c>
      <c r="J122" s="10">
        <v>0</v>
      </c>
      <c r="K122" s="10">
        <f t="shared" si="18"/>
        <v>0</v>
      </c>
      <c r="L122" s="10">
        <f t="shared" si="19"/>
        <v>0</v>
      </c>
      <c r="M122" s="10">
        <f t="shared" si="20"/>
        <v>100</v>
      </c>
      <c r="N122" s="10">
        <f t="shared" si="21"/>
        <v>0</v>
      </c>
      <c r="O122" s="10">
        <f t="shared" si="22"/>
        <v>0</v>
      </c>
      <c r="P122" s="10">
        <f t="shared" si="23"/>
        <v>100</v>
      </c>
    </row>
    <row r="123" spans="1:16" x14ac:dyDescent="0.2">
      <c r="A123" s="5" t="s">
        <v>116</v>
      </c>
      <c r="B123" s="6" t="s">
        <v>117</v>
      </c>
      <c r="C123" s="7">
        <v>113156700</v>
      </c>
      <c r="D123" s="7">
        <v>127148811</v>
      </c>
      <c r="E123" s="7">
        <v>127148811</v>
      </c>
      <c r="F123" s="7">
        <v>123035786.31000002</v>
      </c>
      <c r="G123" s="7">
        <v>0</v>
      </c>
      <c r="H123" s="7">
        <v>123035786.31000002</v>
      </c>
      <c r="I123" s="7">
        <v>0</v>
      </c>
      <c r="J123" s="7">
        <v>0</v>
      </c>
      <c r="K123" s="7">
        <f t="shared" si="18"/>
        <v>4113024.6899999827</v>
      </c>
      <c r="L123" s="7">
        <f t="shared" si="19"/>
        <v>4113024.6899999827</v>
      </c>
      <c r="M123" s="7">
        <f t="shared" si="20"/>
        <v>96.765188240729998</v>
      </c>
      <c r="N123" s="7">
        <f t="shared" si="21"/>
        <v>4113024.6899999827</v>
      </c>
      <c r="O123" s="7">
        <f t="shared" si="22"/>
        <v>4113024.6899999827</v>
      </c>
      <c r="P123" s="7">
        <f t="shared" si="23"/>
        <v>96.765188240729998</v>
      </c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</sheetData>
  <mergeCells count="2">
    <mergeCell ref="A2:L2"/>
    <mergeCell ref="A3:L3"/>
  </mergeCells>
  <pageMargins left="0.32" right="0.33" top="0.39370078740157499" bottom="0.39370078740157499" header="0" footer="0"/>
  <pageSetup paperSize="9" scale="51" fitToHeight="50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0"/>
  <sheetViews>
    <sheetView topLeftCell="A158" zoomScaleNormal="100" workbookViewId="0">
      <selection activeCell="B186" sqref="B186:B187"/>
    </sheetView>
  </sheetViews>
  <sheetFormatPr defaultRowHeight="12.75" x14ac:dyDescent="0.2"/>
  <cols>
    <col min="1" max="1" width="10.7109375" style="17" customWidth="1"/>
    <col min="2" max="2" width="50.7109375" style="17" customWidth="1"/>
    <col min="3" max="4" width="15.7109375" style="17" customWidth="1"/>
    <col min="5" max="5" width="8" style="17" customWidth="1"/>
    <col min="6" max="16384" width="9.140625" style="17"/>
  </cols>
  <sheetData>
    <row r="1" spans="1:5" ht="18.75" x14ac:dyDescent="0.3">
      <c r="A1" s="41" t="s">
        <v>2</v>
      </c>
      <c r="B1" s="42"/>
      <c r="C1" s="42"/>
      <c r="D1" s="42"/>
    </row>
    <row r="2" spans="1:5" x14ac:dyDescent="0.2">
      <c r="A2" s="42" t="s">
        <v>3</v>
      </c>
      <c r="B2" s="42"/>
      <c r="C2" s="42"/>
      <c r="D2" s="42"/>
    </row>
    <row r="3" spans="1:5" s="26" customFormat="1" ht="36.75" customHeight="1" x14ac:dyDescent="0.2">
      <c r="A3" s="11" t="s">
        <v>5</v>
      </c>
      <c r="B3" s="11" t="s">
        <v>6</v>
      </c>
      <c r="C3" s="11" t="s">
        <v>118</v>
      </c>
      <c r="D3" s="11" t="s">
        <v>119</v>
      </c>
      <c r="E3" s="11" t="s">
        <v>120</v>
      </c>
    </row>
    <row r="4" spans="1:5" ht="51" x14ac:dyDescent="0.2">
      <c r="A4" s="19" t="s">
        <v>25</v>
      </c>
      <c r="B4" s="20" t="s">
        <v>22</v>
      </c>
      <c r="C4" s="21">
        <f>C5+C6+C7+C8+C9+C10+C11+C12+C13+C14+C15+C16</f>
        <v>22057480</v>
      </c>
      <c r="D4" s="21">
        <f>D5+D6+D7+D8+D9+D10+D11+D12+D13+D14+D15+D16</f>
        <v>20515840.060000006</v>
      </c>
      <c r="E4" s="25">
        <f>D4/C4</f>
        <v>0.9301080658352634</v>
      </c>
    </row>
    <row r="5" spans="1:5" x14ac:dyDescent="0.2">
      <c r="A5" s="22" t="s">
        <v>26</v>
      </c>
      <c r="B5" s="23" t="s">
        <v>27</v>
      </c>
      <c r="C5" s="24">
        <v>15156980</v>
      </c>
      <c r="D5" s="24">
        <v>14576625.560000001</v>
      </c>
      <c r="E5" s="25">
        <f t="shared" ref="E5:E68" si="0">D5/C5</f>
        <v>0.96171041724670747</v>
      </c>
    </row>
    <row r="6" spans="1:5" x14ac:dyDescent="0.2">
      <c r="A6" s="22" t="s">
        <v>28</v>
      </c>
      <c r="B6" s="23" t="s">
        <v>29</v>
      </c>
      <c r="C6" s="24">
        <v>3408200</v>
      </c>
      <c r="D6" s="24">
        <v>3251849.03</v>
      </c>
      <c r="E6" s="25">
        <f t="shared" si="0"/>
        <v>0.95412506014905218</v>
      </c>
    </row>
    <row r="7" spans="1:5" x14ac:dyDescent="0.2">
      <c r="A7" s="22" t="s">
        <v>30</v>
      </c>
      <c r="B7" s="23" t="s">
        <v>31</v>
      </c>
      <c r="C7" s="24">
        <v>910000</v>
      </c>
      <c r="D7" s="24">
        <v>894772.12</v>
      </c>
      <c r="E7" s="25">
        <f t="shared" si="0"/>
        <v>0.98326606593406596</v>
      </c>
    </row>
    <row r="8" spans="1:5" x14ac:dyDescent="0.2">
      <c r="A8" s="22" t="s">
        <v>32</v>
      </c>
      <c r="B8" s="23" t="s">
        <v>33</v>
      </c>
      <c r="C8" s="24">
        <v>1495500</v>
      </c>
      <c r="D8" s="24">
        <v>1252161.94</v>
      </c>
      <c r="E8" s="25">
        <f t="shared" si="0"/>
        <v>0.83728648612504175</v>
      </c>
    </row>
    <row r="9" spans="1:5" x14ac:dyDescent="0.2">
      <c r="A9" s="22" t="s">
        <v>34</v>
      </c>
      <c r="B9" s="23" t="s">
        <v>35</v>
      </c>
      <c r="C9" s="24">
        <v>50000</v>
      </c>
      <c r="D9" s="24">
        <v>14403.39</v>
      </c>
      <c r="E9" s="25">
        <f t="shared" si="0"/>
        <v>0.28806779999999998</v>
      </c>
    </row>
    <row r="10" spans="1:5" x14ac:dyDescent="0.2">
      <c r="A10" s="22" t="s">
        <v>36</v>
      </c>
      <c r="B10" s="23" t="s">
        <v>37</v>
      </c>
      <c r="C10" s="24">
        <v>20000</v>
      </c>
      <c r="D10" s="24">
        <v>9481.32</v>
      </c>
      <c r="E10" s="25">
        <f t="shared" si="0"/>
        <v>0.47406599999999999</v>
      </c>
    </row>
    <row r="11" spans="1:5" x14ac:dyDescent="0.2">
      <c r="A11" s="22" t="s">
        <v>38</v>
      </c>
      <c r="B11" s="23" t="s">
        <v>39</v>
      </c>
      <c r="C11" s="24">
        <v>250000</v>
      </c>
      <c r="D11" s="24">
        <v>210718.44</v>
      </c>
      <c r="E11" s="25">
        <f t="shared" si="0"/>
        <v>0.84287376000000003</v>
      </c>
    </row>
    <row r="12" spans="1:5" x14ac:dyDescent="0.2">
      <c r="A12" s="22" t="s">
        <v>40</v>
      </c>
      <c r="B12" s="23" t="s">
        <v>41</v>
      </c>
      <c r="C12" s="24">
        <v>510000</v>
      </c>
      <c r="D12" s="24">
        <v>95806.43</v>
      </c>
      <c r="E12" s="25">
        <f t="shared" si="0"/>
        <v>0.18785574509803921</v>
      </c>
    </row>
    <row r="13" spans="1:5" x14ac:dyDescent="0.2">
      <c r="A13" s="22" t="s">
        <v>42</v>
      </c>
      <c r="B13" s="23" t="s">
        <v>43</v>
      </c>
      <c r="C13" s="24">
        <v>150000</v>
      </c>
      <c r="D13" s="24">
        <v>141203.44</v>
      </c>
      <c r="E13" s="25">
        <f t="shared" si="0"/>
        <v>0.94135626666666672</v>
      </c>
    </row>
    <row r="14" spans="1:5" ht="25.5" x14ac:dyDescent="0.2">
      <c r="A14" s="22" t="s">
        <v>44</v>
      </c>
      <c r="B14" s="23" t="s">
        <v>45</v>
      </c>
      <c r="C14" s="24">
        <v>29800</v>
      </c>
      <c r="D14" s="24">
        <v>8216</v>
      </c>
      <c r="E14" s="25">
        <f t="shared" si="0"/>
        <v>0.27570469798657721</v>
      </c>
    </row>
    <row r="15" spans="1:5" x14ac:dyDescent="0.2">
      <c r="A15" s="22" t="s">
        <v>46</v>
      </c>
      <c r="B15" s="23" t="s">
        <v>47</v>
      </c>
      <c r="C15" s="24">
        <v>10000</v>
      </c>
      <c r="D15" s="24">
        <v>10000</v>
      </c>
      <c r="E15" s="25">
        <f t="shared" si="0"/>
        <v>1</v>
      </c>
    </row>
    <row r="16" spans="1:5" x14ac:dyDescent="0.2">
      <c r="A16" s="22" t="s">
        <v>48</v>
      </c>
      <c r="B16" s="23" t="s">
        <v>49</v>
      </c>
      <c r="C16" s="24">
        <v>67000</v>
      </c>
      <c r="D16" s="24">
        <v>50602.39</v>
      </c>
      <c r="E16" s="25">
        <f t="shared" si="0"/>
        <v>0.75525955223880592</v>
      </c>
    </row>
    <row r="17" spans="1:5" x14ac:dyDescent="0.2">
      <c r="A17" s="19" t="s">
        <v>52</v>
      </c>
      <c r="B17" s="20" t="s">
        <v>51</v>
      </c>
      <c r="C17" s="21">
        <f>C18+C19+C20+C21</f>
        <v>2429231</v>
      </c>
      <c r="D17" s="21">
        <f>D18+D19+D20+D21</f>
        <v>2268704</v>
      </c>
      <c r="E17" s="25">
        <f t="shared" si="0"/>
        <v>0.9339185939912672</v>
      </c>
    </row>
    <row r="18" spans="1:5" x14ac:dyDescent="0.2">
      <c r="A18" s="22" t="s">
        <v>30</v>
      </c>
      <c r="B18" s="23" t="s">
        <v>31</v>
      </c>
      <c r="C18" s="24">
        <v>550000</v>
      </c>
      <c r="D18" s="24">
        <v>511800.92</v>
      </c>
      <c r="E18" s="25">
        <f t="shared" si="0"/>
        <v>0.93054712727272726</v>
      </c>
    </row>
    <row r="19" spans="1:5" x14ac:dyDescent="0.2">
      <c r="A19" s="22" t="s">
        <v>32</v>
      </c>
      <c r="B19" s="23" t="s">
        <v>33</v>
      </c>
      <c r="C19" s="24">
        <v>171000</v>
      </c>
      <c r="D19" s="24">
        <v>88874.65</v>
      </c>
      <c r="E19" s="25">
        <f t="shared" si="0"/>
        <v>0.51973479532163736</v>
      </c>
    </row>
    <row r="20" spans="1:5" ht="25.5" x14ac:dyDescent="0.2">
      <c r="A20" s="22" t="s">
        <v>44</v>
      </c>
      <c r="B20" s="23" t="s">
        <v>45</v>
      </c>
      <c r="C20" s="24">
        <v>150000</v>
      </c>
      <c r="D20" s="24">
        <v>150000</v>
      </c>
      <c r="E20" s="25">
        <f t="shared" si="0"/>
        <v>1</v>
      </c>
    </row>
    <row r="21" spans="1:5" x14ac:dyDescent="0.2">
      <c r="A21" s="19" t="s">
        <v>52</v>
      </c>
      <c r="B21" s="18" t="s">
        <v>130</v>
      </c>
      <c r="C21" s="21">
        <f>C22</f>
        <v>1558231</v>
      </c>
      <c r="D21" s="21">
        <f>D22</f>
        <v>1518028.43</v>
      </c>
      <c r="E21" s="25">
        <f t="shared" si="0"/>
        <v>0.97419986510344092</v>
      </c>
    </row>
    <row r="22" spans="1:5" ht="25.5" x14ac:dyDescent="0.2">
      <c r="A22" s="22" t="s">
        <v>53</v>
      </c>
      <c r="B22" s="23" t="s">
        <v>54</v>
      </c>
      <c r="C22" s="24">
        <v>1558231</v>
      </c>
      <c r="D22" s="24">
        <v>1518028.43</v>
      </c>
      <c r="E22" s="25">
        <f t="shared" si="0"/>
        <v>0.97419986510344092</v>
      </c>
    </row>
    <row r="23" spans="1:5" x14ac:dyDescent="0.2">
      <c r="A23" s="19" t="s">
        <v>57</v>
      </c>
      <c r="B23" s="18" t="s">
        <v>131</v>
      </c>
      <c r="C23" s="21">
        <f>C24+C25+C26+C27+C28+C29+C30+C31+C32+C33+C34+C35+C36</f>
        <v>50809914</v>
      </c>
      <c r="D23" s="21">
        <f>D24+D25+D26+D27+D28+D29+D30+D31+D32+D33+D34+D35+D36</f>
        <v>49672814.82</v>
      </c>
      <c r="E23" s="25">
        <f t="shared" si="0"/>
        <v>0.97762052539589028</v>
      </c>
    </row>
    <row r="24" spans="1:5" x14ac:dyDescent="0.2">
      <c r="A24" s="22" t="s">
        <v>26</v>
      </c>
      <c r="B24" s="23" t="s">
        <v>27</v>
      </c>
      <c r="C24" s="24">
        <f>C38+C51+C64+C77+C91+C104+C118</f>
        <v>30986618</v>
      </c>
      <c r="D24" s="24">
        <f>D38+D51+D64+D77+D91+D104+D118</f>
        <v>30968918.959999997</v>
      </c>
      <c r="E24" s="25">
        <f t="shared" si="0"/>
        <v>0.99942881665885563</v>
      </c>
    </row>
    <row r="25" spans="1:5" x14ac:dyDescent="0.2">
      <c r="A25" s="22" t="s">
        <v>28</v>
      </c>
      <c r="B25" s="23" t="s">
        <v>29</v>
      </c>
      <c r="C25" s="24">
        <f>C39+C52+C65+C78+C92+C105+C119</f>
        <v>6982395</v>
      </c>
      <c r="D25" s="24">
        <f>D39+D52+D65+D78+D92+D105+D119</f>
        <v>6954315.4700000007</v>
      </c>
      <c r="E25" s="25">
        <f t="shared" si="0"/>
        <v>0.9959785245606988</v>
      </c>
    </row>
    <row r="26" spans="1:5" x14ac:dyDescent="0.2">
      <c r="A26" s="22" t="s">
        <v>30</v>
      </c>
      <c r="B26" s="23" t="s">
        <v>31</v>
      </c>
      <c r="C26" s="24">
        <f>C40+C66+C79+C93+C106+C120+C53</f>
        <v>1177816</v>
      </c>
      <c r="D26" s="24">
        <f>D40+D66+D79+D93+D106+D120+D53</f>
        <v>1144744.95</v>
      </c>
      <c r="E26" s="25">
        <f t="shared" si="0"/>
        <v>0.97192171782349701</v>
      </c>
    </row>
    <row r="27" spans="1:5" x14ac:dyDescent="0.2">
      <c r="A27" s="22" t="s">
        <v>58</v>
      </c>
      <c r="B27" s="23" t="s">
        <v>59</v>
      </c>
      <c r="C27" s="24">
        <f>C41+C54+C67+C80+C94+C107+C121</f>
        <v>43000</v>
      </c>
      <c r="D27" s="24">
        <f>D41+D54+D67+D80+D94+D107+D121</f>
        <v>39661</v>
      </c>
      <c r="E27" s="25">
        <f t="shared" si="0"/>
        <v>0.92234883720930227</v>
      </c>
    </row>
    <row r="28" spans="1:5" x14ac:dyDescent="0.2">
      <c r="A28" s="22" t="s">
        <v>60</v>
      </c>
      <c r="B28" s="23" t="s">
        <v>61</v>
      </c>
      <c r="C28" s="24">
        <f>C42+C55+C68+C81+C95+C108+C122</f>
        <v>4376180</v>
      </c>
      <c r="D28" s="24">
        <f>D42+D55+D68+D81+D95+D108+D122</f>
        <v>4155216.18</v>
      </c>
      <c r="E28" s="25">
        <f t="shared" si="0"/>
        <v>0.94950760252092015</v>
      </c>
    </row>
    <row r="29" spans="1:5" x14ac:dyDescent="0.2">
      <c r="A29" s="22" t="s">
        <v>32</v>
      </c>
      <c r="B29" s="23" t="s">
        <v>33</v>
      </c>
      <c r="C29" s="24">
        <f>C43+C56+C69+C82+C109+C123+C96</f>
        <v>2674014</v>
      </c>
      <c r="D29" s="24">
        <f>D43+D56+D69+D82+D109+D123+D96</f>
        <v>2431131.4900000002</v>
      </c>
      <c r="E29" s="25">
        <f t="shared" si="0"/>
        <v>0.90916931998112205</v>
      </c>
    </row>
    <row r="30" spans="1:5" x14ac:dyDescent="0.2">
      <c r="A30" s="22" t="s">
        <v>34</v>
      </c>
      <c r="B30" s="23" t="s">
        <v>35</v>
      </c>
      <c r="C30" s="24">
        <f t="shared" ref="C30:D35" si="1">C44+C57+C70+C83+C97+C110+C124</f>
        <v>32230</v>
      </c>
      <c r="D30" s="24">
        <f t="shared" si="1"/>
        <v>18232.05</v>
      </c>
      <c r="E30" s="25">
        <f t="shared" si="0"/>
        <v>0.56568569655600365</v>
      </c>
    </row>
    <row r="31" spans="1:5" x14ac:dyDescent="0.2">
      <c r="A31" s="22" t="s">
        <v>36</v>
      </c>
      <c r="B31" s="23" t="s">
        <v>37</v>
      </c>
      <c r="C31" s="24">
        <f t="shared" si="1"/>
        <v>352110</v>
      </c>
      <c r="D31" s="24">
        <f t="shared" si="1"/>
        <v>319344.02999999997</v>
      </c>
      <c r="E31" s="25">
        <f t="shared" si="0"/>
        <v>0.90694393797392847</v>
      </c>
    </row>
    <row r="32" spans="1:5" x14ac:dyDescent="0.2">
      <c r="A32" s="22" t="s">
        <v>38</v>
      </c>
      <c r="B32" s="23" t="s">
        <v>39</v>
      </c>
      <c r="C32" s="24">
        <f t="shared" si="1"/>
        <v>931420</v>
      </c>
      <c r="D32" s="24">
        <f t="shared" si="1"/>
        <v>774244</v>
      </c>
      <c r="E32" s="25">
        <f t="shared" si="0"/>
        <v>0.83125120783320094</v>
      </c>
    </row>
    <row r="33" spans="1:5" x14ac:dyDescent="0.2">
      <c r="A33" s="22" t="s">
        <v>40</v>
      </c>
      <c r="B33" s="23" t="s">
        <v>41</v>
      </c>
      <c r="C33" s="24">
        <f t="shared" si="1"/>
        <v>3043623</v>
      </c>
      <c r="D33" s="24">
        <f t="shared" si="1"/>
        <v>2672848.7999999998</v>
      </c>
      <c r="E33" s="25">
        <f t="shared" si="0"/>
        <v>0.87817998484043513</v>
      </c>
    </row>
    <row r="34" spans="1:5" x14ac:dyDescent="0.2">
      <c r="A34" s="22" t="s">
        <v>42</v>
      </c>
      <c r="B34" s="23" t="s">
        <v>43</v>
      </c>
      <c r="C34" s="24">
        <f t="shared" si="1"/>
        <v>159920</v>
      </c>
      <c r="D34" s="24">
        <f t="shared" si="1"/>
        <v>149814.57999999999</v>
      </c>
      <c r="E34" s="25">
        <f t="shared" si="0"/>
        <v>0.93680952976488241</v>
      </c>
    </row>
    <row r="35" spans="1:5" ht="25.5" x14ac:dyDescent="0.2">
      <c r="A35" s="22" t="s">
        <v>44</v>
      </c>
      <c r="B35" s="23" t="s">
        <v>45</v>
      </c>
      <c r="C35" s="24">
        <f t="shared" si="1"/>
        <v>41588</v>
      </c>
      <c r="D35" s="24">
        <f t="shared" si="1"/>
        <v>37623</v>
      </c>
      <c r="E35" s="25">
        <f t="shared" si="0"/>
        <v>0.90465999807636821</v>
      </c>
    </row>
    <row r="36" spans="1:5" x14ac:dyDescent="0.2">
      <c r="A36" s="22" t="s">
        <v>48</v>
      </c>
      <c r="B36" s="23" t="s">
        <v>49</v>
      </c>
      <c r="C36" s="24">
        <f>C89+C116+C130</f>
        <v>9000</v>
      </c>
      <c r="D36" s="24">
        <f>D89+D116+D130</f>
        <v>6720.31</v>
      </c>
      <c r="E36" s="25">
        <f t="shared" si="0"/>
        <v>0.74670111111111115</v>
      </c>
    </row>
    <row r="37" spans="1:5" x14ac:dyDescent="0.2">
      <c r="A37" s="19" t="s">
        <v>57</v>
      </c>
      <c r="B37" s="20" t="s">
        <v>121</v>
      </c>
      <c r="C37" s="21">
        <f>C38+C39+C40+C41+C42+C43+C44+C45+C46+C47+C48+C49</f>
        <v>3037108</v>
      </c>
      <c r="D37" s="21">
        <f>D38+D39+D40+D41+D42+D43+D44+D45+D46+D47+D48+D49</f>
        <v>2984583.68</v>
      </c>
      <c r="E37" s="25">
        <f t="shared" si="0"/>
        <v>0.98270581092275944</v>
      </c>
    </row>
    <row r="38" spans="1:5" x14ac:dyDescent="0.2">
      <c r="A38" s="22" t="s">
        <v>26</v>
      </c>
      <c r="B38" s="23" t="s">
        <v>27</v>
      </c>
      <c r="C38" s="24">
        <v>1728200</v>
      </c>
      <c r="D38" s="12">
        <v>1728200</v>
      </c>
      <c r="E38" s="25">
        <f t="shared" si="0"/>
        <v>1</v>
      </c>
    </row>
    <row r="39" spans="1:5" x14ac:dyDescent="0.2">
      <c r="A39" s="22" t="s">
        <v>28</v>
      </c>
      <c r="B39" s="23" t="s">
        <v>29</v>
      </c>
      <c r="C39" s="24">
        <v>387300</v>
      </c>
      <c r="D39" s="12">
        <v>387300</v>
      </c>
      <c r="E39" s="25">
        <f t="shared" si="0"/>
        <v>1</v>
      </c>
    </row>
    <row r="40" spans="1:5" x14ac:dyDescent="0.2">
      <c r="A40" s="22" t="s">
        <v>30</v>
      </c>
      <c r="B40" s="23" t="s">
        <v>31</v>
      </c>
      <c r="C40" s="24">
        <v>68100</v>
      </c>
      <c r="D40" s="12">
        <v>49913.98</v>
      </c>
      <c r="E40" s="25">
        <f t="shared" si="0"/>
        <v>0.73295124816446411</v>
      </c>
    </row>
    <row r="41" spans="1:5" x14ac:dyDescent="0.2">
      <c r="A41" s="22" t="s">
        <v>58</v>
      </c>
      <c r="B41" s="23" t="s">
        <v>59</v>
      </c>
      <c r="C41" s="24">
        <v>3000</v>
      </c>
      <c r="D41" s="12">
        <v>1848</v>
      </c>
      <c r="E41" s="25">
        <f t="shared" si="0"/>
        <v>0.61599999999999999</v>
      </c>
    </row>
    <row r="42" spans="1:5" x14ac:dyDescent="0.2">
      <c r="A42" s="22" t="s">
        <v>60</v>
      </c>
      <c r="B42" s="23" t="s">
        <v>61</v>
      </c>
      <c r="C42" s="24">
        <v>245500</v>
      </c>
      <c r="D42" s="12">
        <v>243003.14</v>
      </c>
      <c r="E42" s="25">
        <f t="shared" si="0"/>
        <v>0.98982949083503058</v>
      </c>
    </row>
    <row r="43" spans="1:5" x14ac:dyDescent="0.2">
      <c r="A43" s="22" t="s">
        <v>32</v>
      </c>
      <c r="B43" s="23" t="s">
        <v>33</v>
      </c>
      <c r="C43" s="24">
        <v>330558</v>
      </c>
      <c r="D43" s="12">
        <v>327979.53999999998</v>
      </c>
      <c r="E43" s="25">
        <f t="shared" si="0"/>
        <v>0.99219967448980206</v>
      </c>
    </row>
    <row r="44" spans="1:5" x14ac:dyDescent="0.2">
      <c r="A44" s="22" t="s">
        <v>34</v>
      </c>
      <c r="B44" s="23" t="s">
        <v>35</v>
      </c>
      <c r="C44" s="24">
        <v>3000</v>
      </c>
      <c r="D44" s="12">
        <v>2478</v>
      </c>
      <c r="E44" s="25">
        <f t="shared" si="0"/>
        <v>0.82599999999999996</v>
      </c>
    </row>
    <row r="45" spans="1:5" x14ac:dyDescent="0.2">
      <c r="A45" s="22" t="s">
        <v>36</v>
      </c>
      <c r="B45" s="23" t="s">
        <v>37</v>
      </c>
      <c r="C45" s="24">
        <v>20260</v>
      </c>
      <c r="D45" s="12">
        <v>19590.12</v>
      </c>
      <c r="E45" s="25">
        <f t="shared" si="0"/>
        <v>0.96693583415597228</v>
      </c>
    </row>
    <row r="46" spans="1:5" x14ac:dyDescent="0.2">
      <c r="A46" s="22" t="s">
        <v>38</v>
      </c>
      <c r="B46" s="23" t="s">
        <v>39</v>
      </c>
      <c r="C46" s="24">
        <v>39800</v>
      </c>
      <c r="D46" s="12">
        <v>24534.78</v>
      </c>
      <c r="E46" s="25">
        <f t="shared" si="0"/>
        <v>0.61645175879396985</v>
      </c>
    </row>
    <row r="47" spans="1:5" x14ac:dyDescent="0.2">
      <c r="A47" s="22" t="s">
        <v>40</v>
      </c>
      <c r="B47" s="23" t="s">
        <v>41</v>
      </c>
      <c r="C47" s="24">
        <v>205900</v>
      </c>
      <c r="D47" s="12">
        <v>194246.12</v>
      </c>
      <c r="E47" s="25">
        <f t="shared" si="0"/>
        <v>0.94340029140359394</v>
      </c>
    </row>
    <row r="48" spans="1:5" x14ac:dyDescent="0.2">
      <c r="A48" s="22" t="s">
        <v>42</v>
      </c>
      <c r="B48" s="23" t="s">
        <v>43</v>
      </c>
      <c r="C48" s="24">
        <v>1450</v>
      </c>
      <c r="D48" s="12">
        <v>1450</v>
      </c>
      <c r="E48" s="25">
        <f t="shared" si="0"/>
        <v>1</v>
      </c>
    </row>
    <row r="49" spans="1:5" ht="25.5" x14ac:dyDescent="0.2">
      <c r="A49" s="22" t="s">
        <v>44</v>
      </c>
      <c r="B49" s="23" t="s">
        <v>45</v>
      </c>
      <c r="C49" s="24">
        <v>4040</v>
      </c>
      <c r="D49" s="12">
        <v>4040</v>
      </c>
      <c r="E49" s="25">
        <f t="shared" si="0"/>
        <v>1</v>
      </c>
    </row>
    <row r="50" spans="1:5" x14ac:dyDescent="0.2">
      <c r="A50" s="19" t="s">
        <v>57</v>
      </c>
      <c r="B50" s="20" t="s">
        <v>122</v>
      </c>
      <c r="C50" s="21">
        <f>C51+C52+C53+C54+C55+C56+C57+C58+C59+C60+C61+C62</f>
        <v>10844599</v>
      </c>
      <c r="D50" s="21">
        <f>D51+D52+D53+D54+D55+D56+D57+D58+D59+D60+D61+D62</f>
        <v>10516816.560000002</v>
      </c>
      <c r="E50" s="25">
        <f t="shared" si="0"/>
        <v>0.96977459101991714</v>
      </c>
    </row>
    <row r="51" spans="1:5" x14ac:dyDescent="0.2">
      <c r="A51" s="22" t="s">
        <v>26</v>
      </c>
      <c r="B51" s="23" t="s">
        <v>27</v>
      </c>
      <c r="C51" s="24">
        <v>6608740</v>
      </c>
      <c r="D51" s="12">
        <v>6607408.8799999999</v>
      </c>
      <c r="E51" s="25">
        <f t="shared" si="0"/>
        <v>0.99979858187793735</v>
      </c>
    </row>
    <row r="52" spans="1:5" x14ac:dyDescent="0.2">
      <c r="A52" s="22" t="s">
        <v>28</v>
      </c>
      <c r="B52" s="23" t="s">
        <v>29</v>
      </c>
      <c r="C52" s="24">
        <v>1480460</v>
      </c>
      <c r="D52" s="12">
        <v>1478224.74</v>
      </c>
      <c r="E52" s="25">
        <f t="shared" si="0"/>
        <v>0.99849015846426115</v>
      </c>
    </row>
    <row r="53" spans="1:5" x14ac:dyDescent="0.2">
      <c r="A53" s="22" t="s">
        <v>30</v>
      </c>
      <c r="B53" s="23" t="s">
        <v>31</v>
      </c>
      <c r="C53" s="24">
        <v>360000</v>
      </c>
      <c r="D53" s="12">
        <v>359972.79</v>
      </c>
      <c r="E53" s="25">
        <f t="shared" si="0"/>
        <v>0.99992441666666665</v>
      </c>
    </row>
    <row r="54" spans="1:5" x14ac:dyDescent="0.2">
      <c r="A54" s="22" t="s">
        <v>58</v>
      </c>
      <c r="B54" s="23" t="s">
        <v>59</v>
      </c>
      <c r="C54" s="24">
        <v>5000</v>
      </c>
      <c r="D54" s="12">
        <v>5000</v>
      </c>
      <c r="E54" s="25">
        <f t="shared" si="0"/>
        <v>1</v>
      </c>
    </row>
    <row r="55" spans="1:5" x14ac:dyDescent="0.2">
      <c r="A55" s="22" t="s">
        <v>60</v>
      </c>
      <c r="B55" s="23" t="s">
        <v>61</v>
      </c>
      <c r="C55" s="24">
        <v>1030000</v>
      </c>
      <c r="D55" s="12">
        <v>938001.4</v>
      </c>
      <c r="E55" s="25">
        <f t="shared" si="0"/>
        <v>0.91068097087378641</v>
      </c>
    </row>
    <row r="56" spans="1:5" x14ac:dyDescent="0.2">
      <c r="A56" s="22" t="s">
        <v>32</v>
      </c>
      <c r="B56" s="23" t="s">
        <v>33</v>
      </c>
      <c r="C56" s="24">
        <v>462839</v>
      </c>
      <c r="D56" s="12">
        <v>380896.91</v>
      </c>
      <c r="E56" s="25">
        <f t="shared" si="0"/>
        <v>0.82295768074859721</v>
      </c>
    </row>
    <row r="57" spans="1:5" x14ac:dyDescent="0.2">
      <c r="A57" s="22" t="s">
        <v>34</v>
      </c>
      <c r="B57" s="23" t="s">
        <v>35</v>
      </c>
      <c r="C57" s="24">
        <v>10000</v>
      </c>
      <c r="D57" s="12">
        <v>0</v>
      </c>
      <c r="E57" s="25">
        <f t="shared" si="0"/>
        <v>0</v>
      </c>
    </row>
    <row r="58" spans="1:5" x14ac:dyDescent="0.2">
      <c r="A58" s="22" t="s">
        <v>36</v>
      </c>
      <c r="B58" s="23" t="s">
        <v>37</v>
      </c>
      <c r="C58" s="24">
        <v>88080</v>
      </c>
      <c r="D58" s="12">
        <v>81231.05</v>
      </c>
      <c r="E58" s="25">
        <f t="shared" si="0"/>
        <v>0.92224171207992733</v>
      </c>
    </row>
    <row r="59" spans="1:5" x14ac:dyDescent="0.2">
      <c r="A59" s="22" t="s">
        <v>38</v>
      </c>
      <c r="B59" s="23" t="s">
        <v>39</v>
      </c>
      <c r="C59" s="24">
        <v>264220</v>
      </c>
      <c r="D59" s="12">
        <v>168986.23</v>
      </c>
      <c r="E59" s="25">
        <f t="shared" si="0"/>
        <v>0.63956638407387789</v>
      </c>
    </row>
    <row r="60" spans="1:5" x14ac:dyDescent="0.2">
      <c r="A60" s="22" t="s">
        <v>40</v>
      </c>
      <c r="B60" s="23" t="s">
        <v>41</v>
      </c>
      <c r="C60" s="24">
        <v>500260</v>
      </c>
      <c r="D60" s="12">
        <v>463097.56</v>
      </c>
      <c r="E60" s="25">
        <f t="shared" si="0"/>
        <v>0.92571374885059765</v>
      </c>
    </row>
    <row r="61" spans="1:5" x14ac:dyDescent="0.2">
      <c r="A61" s="22" t="s">
        <v>42</v>
      </c>
      <c r="B61" s="23" t="s">
        <v>43</v>
      </c>
      <c r="C61" s="24">
        <v>25000</v>
      </c>
      <c r="D61" s="12">
        <v>25000</v>
      </c>
      <c r="E61" s="25">
        <f t="shared" si="0"/>
        <v>1</v>
      </c>
    </row>
    <row r="62" spans="1:5" ht="25.5" x14ac:dyDescent="0.2">
      <c r="A62" s="22" t="s">
        <v>44</v>
      </c>
      <c r="B62" s="23" t="s">
        <v>45</v>
      </c>
      <c r="C62" s="24">
        <v>10000</v>
      </c>
      <c r="D62" s="12">
        <v>8997</v>
      </c>
      <c r="E62" s="25">
        <f t="shared" si="0"/>
        <v>0.89970000000000006</v>
      </c>
    </row>
    <row r="63" spans="1:5" x14ac:dyDescent="0.2">
      <c r="A63" s="19" t="s">
        <v>57</v>
      </c>
      <c r="B63" s="20" t="s">
        <v>123</v>
      </c>
      <c r="C63" s="21">
        <f>C64+C65+C66+C67+C68+C69+C70+C71+C72+C73+C74+C75</f>
        <v>7357076</v>
      </c>
      <c r="D63" s="21">
        <f>D64+D65+D66+D67+D68+D69+D70+D71+D72+D73+D74+D75</f>
        <v>7327241.8400000008</v>
      </c>
      <c r="E63" s="25">
        <f t="shared" si="0"/>
        <v>0.99594483460548744</v>
      </c>
    </row>
    <row r="64" spans="1:5" x14ac:dyDescent="0.2">
      <c r="A64" s="22" t="s">
        <v>26</v>
      </c>
      <c r="B64" s="23" t="s">
        <v>27</v>
      </c>
      <c r="C64" s="24">
        <v>4690800</v>
      </c>
      <c r="D64" s="12">
        <v>4690405.8600000003</v>
      </c>
      <c r="E64" s="25">
        <f t="shared" si="0"/>
        <v>0.99991597595292925</v>
      </c>
    </row>
    <row r="65" spans="1:5" x14ac:dyDescent="0.2">
      <c r="A65" s="22" t="s">
        <v>28</v>
      </c>
      <c r="B65" s="23" t="s">
        <v>29</v>
      </c>
      <c r="C65" s="24">
        <v>1066900</v>
      </c>
      <c r="D65" s="12">
        <v>1066900</v>
      </c>
      <c r="E65" s="25">
        <f t="shared" si="0"/>
        <v>1</v>
      </c>
    </row>
    <row r="66" spans="1:5" x14ac:dyDescent="0.2">
      <c r="A66" s="22" t="s">
        <v>30</v>
      </c>
      <c r="B66" s="23" t="s">
        <v>31</v>
      </c>
      <c r="C66" s="24">
        <v>189300</v>
      </c>
      <c r="D66" s="12">
        <v>189295.26</v>
      </c>
      <c r="E66" s="25">
        <f t="shared" si="0"/>
        <v>0.99997496038034872</v>
      </c>
    </row>
    <row r="67" spans="1:5" x14ac:dyDescent="0.2">
      <c r="A67" s="22" t="s">
        <v>58</v>
      </c>
      <c r="B67" s="23" t="s">
        <v>59</v>
      </c>
      <c r="C67" s="24">
        <v>7000</v>
      </c>
      <c r="D67" s="12">
        <v>4813</v>
      </c>
      <c r="E67" s="25">
        <f t="shared" si="0"/>
        <v>0.68757142857142861</v>
      </c>
    </row>
    <row r="68" spans="1:5" x14ac:dyDescent="0.2">
      <c r="A68" s="22" t="s">
        <v>60</v>
      </c>
      <c r="B68" s="23" t="s">
        <v>61</v>
      </c>
      <c r="C68" s="24">
        <v>725000</v>
      </c>
      <c r="D68" s="12">
        <v>723683.83</v>
      </c>
      <c r="E68" s="25">
        <f t="shared" si="0"/>
        <v>0.9981845931034482</v>
      </c>
    </row>
    <row r="69" spans="1:5" x14ac:dyDescent="0.2">
      <c r="A69" s="22" t="s">
        <v>32</v>
      </c>
      <c r="B69" s="23" t="s">
        <v>33</v>
      </c>
      <c r="C69" s="24">
        <v>413676</v>
      </c>
      <c r="D69" s="12">
        <v>397167.9</v>
      </c>
      <c r="E69" s="25">
        <f t="shared" ref="E69:E130" si="2">D69/C69</f>
        <v>0.96009413163925394</v>
      </c>
    </row>
    <row r="70" spans="1:5" x14ac:dyDescent="0.2">
      <c r="A70" s="22" t="s">
        <v>34</v>
      </c>
      <c r="B70" s="23" t="s">
        <v>35</v>
      </c>
      <c r="C70" s="24">
        <v>1900</v>
      </c>
      <c r="D70" s="12">
        <v>1868</v>
      </c>
      <c r="E70" s="25">
        <f t="shared" si="2"/>
        <v>0.98315789473684212</v>
      </c>
    </row>
    <row r="71" spans="1:5" x14ac:dyDescent="0.2">
      <c r="A71" s="22" t="s">
        <v>36</v>
      </c>
      <c r="B71" s="23" t="s">
        <v>37</v>
      </c>
      <c r="C71" s="24">
        <v>44000</v>
      </c>
      <c r="D71" s="12">
        <v>43885.14</v>
      </c>
      <c r="E71" s="25">
        <f t="shared" si="2"/>
        <v>0.99738954545454539</v>
      </c>
    </row>
    <row r="72" spans="1:5" x14ac:dyDescent="0.2">
      <c r="A72" s="22" t="s">
        <v>38</v>
      </c>
      <c r="B72" s="23" t="s">
        <v>39</v>
      </c>
      <c r="C72" s="24">
        <v>40500</v>
      </c>
      <c r="D72" s="12">
        <v>38421.879999999997</v>
      </c>
      <c r="E72" s="25">
        <f t="shared" si="2"/>
        <v>0.94868839506172831</v>
      </c>
    </row>
    <row r="73" spans="1:5" x14ac:dyDescent="0.2">
      <c r="A73" s="22" t="s">
        <v>40</v>
      </c>
      <c r="B73" s="23" t="s">
        <v>41</v>
      </c>
      <c r="C73" s="24">
        <v>148900</v>
      </c>
      <c r="D73" s="12">
        <v>142683.69</v>
      </c>
      <c r="E73" s="25">
        <f t="shared" si="2"/>
        <v>0.95825177971793152</v>
      </c>
    </row>
    <row r="74" spans="1:5" x14ac:dyDescent="0.2">
      <c r="A74" s="22" t="s">
        <v>42</v>
      </c>
      <c r="B74" s="23" t="s">
        <v>43</v>
      </c>
      <c r="C74" s="24">
        <v>24100</v>
      </c>
      <c r="D74" s="12">
        <v>24079.279999999999</v>
      </c>
      <c r="E74" s="25">
        <f t="shared" si="2"/>
        <v>0.99914024896265552</v>
      </c>
    </row>
    <row r="75" spans="1:5" ht="25.5" x14ac:dyDescent="0.2">
      <c r="A75" s="22" t="s">
        <v>44</v>
      </c>
      <c r="B75" s="23" t="s">
        <v>45</v>
      </c>
      <c r="C75" s="24">
        <v>5000</v>
      </c>
      <c r="D75" s="12">
        <v>4038</v>
      </c>
      <c r="E75" s="25">
        <f t="shared" si="2"/>
        <v>0.80759999999999998</v>
      </c>
    </row>
    <row r="76" spans="1:5" x14ac:dyDescent="0.2">
      <c r="A76" s="19" t="s">
        <v>57</v>
      </c>
      <c r="B76" s="20" t="s">
        <v>124</v>
      </c>
      <c r="C76" s="21">
        <f>C77+C78+C79+C80+C81+C82+C83+C84+C85+C86+C87+C88+C89</f>
        <v>5174198</v>
      </c>
      <c r="D76" s="21">
        <f>D77+D78+D79+D80+D81+D82+D83+D84+D85+D86+D87+D88+D89</f>
        <v>5104016.4800000004</v>
      </c>
      <c r="E76" s="25">
        <f t="shared" si="2"/>
        <v>0.98643625156980863</v>
      </c>
    </row>
    <row r="77" spans="1:5" x14ac:dyDescent="0.2">
      <c r="A77" s="22" t="s">
        <v>26</v>
      </c>
      <c r="B77" s="23" t="s">
        <v>27</v>
      </c>
      <c r="C77" s="24">
        <v>2952200</v>
      </c>
      <c r="D77" s="12">
        <v>2952200</v>
      </c>
      <c r="E77" s="25">
        <f t="shared" si="2"/>
        <v>1</v>
      </c>
    </row>
    <row r="78" spans="1:5" x14ac:dyDescent="0.2">
      <c r="A78" s="22" t="s">
        <v>28</v>
      </c>
      <c r="B78" s="23" t="s">
        <v>29</v>
      </c>
      <c r="C78" s="24">
        <v>649820</v>
      </c>
      <c r="D78" s="12">
        <v>649820</v>
      </c>
      <c r="E78" s="25">
        <f t="shared" si="2"/>
        <v>1</v>
      </c>
    </row>
    <row r="79" spans="1:5" x14ac:dyDescent="0.2">
      <c r="A79" s="22" t="s">
        <v>30</v>
      </c>
      <c r="B79" s="23" t="s">
        <v>31</v>
      </c>
      <c r="C79" s="24">
        <v>154200</v>
      </c>
      <c r="D79" s="12">
        <v>151692.54</v>
      </c>
      <c r="E79" s="25">
        <f t="shared" si="2"/>
        <v>0.98373891050583662</v>
      </c>
    </row>
    <row r="80" spans="1:5" x14ac:dyDescent="0.2">
      <c r="A80" s="22" t="s">
        <v>58</v>
      </c>
      <c r="B80" s="23" t="s">
        <v>59</v>
      </c>
      <c r="C80" s="24">
        <v>6000</v>
      </c>
      <c r="D80" s="12">
        <v>6000</v>
      </c>
      <c r="E80" s="25">
        <f t="shared" si="2"/>
        <v>1</v>
      </c>
    </row>
    <row r="81" spans="1:5" x14ac:dyDescent="0.2">
      <c r="A81" s="22" t="s">
        <v>60</v>
      </c>
      <c r="B81" s="23" t="s">
        <v>61</v>
      </c>
      <c r="C81" s="24">
        <v>383000</v>
      </c>
      <c r="D81" s="12">
        <v>382217.16</v>
      </c>
      <c r="E81" s="25">
        <f t="shared" si="2"/>
        <v>0.99795603133159261</v>
      </c>
    </row>
    <row r="82" spans="1:5" x14ac:dyDescent="0.2">
      <c r="A82" s="22" t="s">
        <v>32</v>
      </c>
      <c r="B82" s="23" t="s">
        <v>33</v>
      </c>
      <c r="C82" s="24">
        <v>456518</v>
      </c>
      <c r="D82" s="12">
        <v>432645.06</v>
      </c>
      <c r="E82" s="25">
        <f t="shared" si="2"/>
        <v>0.94770646502438016</v>
      </c>
    </row>
    <row r="83" spans="1:5" x14ac:dyDescent="0.2">
      <c r="A83" s="22" t="s">
        <v>34</v>
      </c>
      <c r="B83" s="23" t="s">
        <v>35</v>
      </c>
      <c r="C83" s="24">
        <v>2730</v>
      </c>
      <c r="D83" s="12">
        <v>1637</v>
      </c>
      <c r="E83" s="25">
        <f t="shared" si="2"/>
        <v>0.59963369963369961</v>
      </c>
    </row>
    <row r="84" spans="1:5" x14ac:dyDescent="0.2">
      <c r="A84" s="22" t="s">
        <v>36</v>
      </c>
      <c r="B84" s="23" t="s">
        <v>37</v>
      </c>
      <c r="C84" s="24">
        <v>27960</v>
      </c>
      <c r="D84" s="12">
        <v>21669.48</v>
      </c>
      <c r="E84" s="25">
        <f t="shared" si="2"/>
        <v>0.77501716738197424</v>
      </c>
    </row>
    <row r="85" spans="1:5" x14ac:dyDescent="0.2">
      <c r="A85" s="22" t="s">
        <v>38</v>
      </c>
      <c r="B85" s="23" t="s">
        <v>39</v>
      </c>
      <c r="C85" s="24">
        <v>66000</v>
      </c>
      <c r="D85" s="12">
        <v>56661.43</v>
      </c>
      <c r="E85" s="25">
        <f t="shared" si="2"/>
        <v>0.8585065151515151</v>
      </c>
    </row>
    <row r="86" spans="1:5" x14ac:dyDescent="0.2">
      <c r="A86" s="22" t="s">
        <v>40</v>
      </c>
      <c r="B86" s="23" t="s">
        <v>41</v>
      </c>
      <c r="C86" s="24">
        <v>406300</v>
      </c>
      <c r="D86" s="12">
        <v>394023.78</v>
      </c>
      <c r="E86" s="25">
        <f t="shared" si="2"/>
        <v>0.96978533103618025</v>
      </c>
    </row>
    <row r="87" spans="1:5" x14ac:dyDescent="0.2">
      <c r="A87" s="22" t="s">
        <v>42</v>
      </c>
      <c r="B87" s="23" t="s">
        <v>43</v>
      </c>
      <c r="C87" s="24">
        <v>58470</v>
      </c>
      <c r="D87" s="12">
        <v>48644.4</v>
      </c>
      <c r="E87" s="25">
        <f t="shared" si="2"/>
        <v>0.83195484864032843</v>
      </c>
    </row>
    <row r="88" spans="1:5" ht="25.5" x14ac:dyDescent="0.2">
      <c r="A88" s="22" t="s">
        <v>44</v>
      </c>
      <c r="B88" s="23" t="s">
        <v>45</v>
      </c>
      <c r="C88" s="24">
        <v>5000</v>
      </c>
      <c r="D88" s="12">
        <v>3000</v>
      </c>
      <c r="E88" s="25">
        <f t="shared" si="2"/>
        <v>0.6</v>
      </c>
    </row>
    <row r="89" spans="1:5" x14ac:dyDescent="0.2">
      <c r="A89" s="22" t="s">
        <v>48</v>
      </c>
      <c r="B89" s="23" t="s">
        <v>49</v>
      </c>
      <c r="C89" s="24">
        <v>6000</v>
      </c>
      <c r="D89" s="12">
        <v>3805.63</v>
      </c>
      <c r="E89" s="25">
        <f t="shared" si="2"/>
        <v>0.63427166666666668</v>
      </c>
    </row>
    <row r="90" spans="1:5" x14ac:dyDescent="0.2">
      <c r="A90" s="19" t="s">
        <v>57</v>
      </c>
      <c r="B90" s="20" t="s">
        <v>125</v>
      </c>
      <c r="C90" s="21">
        <f>C91+C92+C93+C94+C95+C96+C97+C98+C99+C100+C101+C102</f>
        <v>8683839</v>
      </c>
      <c r="D90" s="21">
        <f>D91+D92+D93+D94+D95+D96+D97+D98+D99+D100+D101+D102</f>
        <v>8592279.5500000007</v>
      </c>
      <c r="E90" s="25">
        <f t="shared" si="2"/>
        <v>0.98945633952909551</v>
      </c>
    </row>
    <row r="91" spans="1:5" x14ac:dyDescent="0.2">
      <c r="A91" s="22" t="s">
        <v>26</v>
      </c>
      <c r="B91" s="23" t="s">
        <v>27</v>
      </c>
      <c r="C91" s="24">
        <v>5575950</v>
      </c>
      <c r="D91" s="12">
        <v>5574923.5800000001</v>
      </c>
      <c r="E91" s="25">
        <f t="shared" si="2"/>
        <v>0.9998159201571033</v>
      </c>
    </row>
    <row r="92" spans="1:5" x14ac:dyDescent="0.2">
      <c r="A92" s="22" t="s">
        <v>28</v>
      </c>
      <c r="B92" s="23" t="s">
        <v>29</v>
      </c>
      <c r="C92" s="24">
        <v>1221690</v>
      </c>
      <c r="D92" s="12">
        <v>1220347.45</v>
      </c>
      <c r="E92" s="25">
        <f t="shared" si="2"/>
        <v>0.99890107146657492</v>
      </c>
    </row>
    <row r="93" spans="1:5" x14ac:dyDescent="0.2">
      <c r="A93" s="22" t="s">
        <v>30</v>
      </c>
      <c r="B93" s="23" t="s">
        <v>31</v>
      </c>
      <c r="C93" s="24">
        <v>119016</v>
      </c>
      <c r="D93" s="12">
        <v>107276.5</v>
      </c>
      <c r="E93" s="25">
        <f t="shared" si="2"/>
        <v>0.90136200174766423</v>
      </c>
    </row>
    <row r="94" spans="1:5" x14ac:dyDescent="0.2">
      <c r="A94" s="22" t="s">
        <v>58</v>
      </c>
      <c r="B94" s="23" t="s">
        <v>59</v>
      </c>
      <c r="C94" s="24">
        <v>6000</v>
      </c>
      <c r="D94" s="12">
        <v>6000</v>
      </c>
      <c r="E94" s="25">
        <f t="shared" si="2"/>
        <v>1</v>
      </c>
    </row>
    <row r="95" spans="1:5" x14ac:dyDescent="0.2">
      <c r="A95" s="22" t="s">
        <v>60</v>
      </c>
      <c r="B95" s="23" t="s">
        <v>61</v>
      </c>
      <c r="C95" s="24">
        <v>645180</v>
      </c>
      <c r="D95" s="12">
        <v>642170.07999999996</v>
      </c>
      <c r="E95" s="25">
        <f t="shared" si="2"/>
        <v>0.99533475929198045</v>
      </c>
    </row>
    <row r="96" spans="1:5" x14ac:dyDescent="0.2">
      <c r="A96" s="22" t="s">
        <v>32</v>
      </c>
      <c r="B96" s="23" t="s">
        <v>33</v>
      </c>
      <c r="C96" s="24">
        <v>302872</v>
      </c>
      <c r="D96" s="12">
        <v>288818.67</v>
      </c>
      <c r="E96" s="25">
        <f t="shared" si="2"/>
        <v>0.95359977152064235</v>
      </c>
    </row>
    <row r="97" spans="1:5" x14ac:dyDescent="0.2">
      <c r="A97" s="22" t="s">
        <v>34</v>
      </c>
      <c r="B97" s="23" t="s">
        <v>35</v>
      </c>
      <c r="C97" s="24">
        <v>7600</v>
      </c>
      <c r="D97" s="12">
        <v>7320</v>
      </c>
      <c r="E97" s="25">
        <f t="shared" si="2"/>
        <v>0.9631578947368421</v>
      </c>
    </row>
    <row r="98" spans="1:5" x14ac:dyDescent="0.2">
      <c r="A98" s="22" t="s">
        <v>36</v>
      </c>
      <c r="B98" s="23" t="s">
        <v>37</v>
      </c>
      <c r="C98" s="24">
        <v>72000</v>
      </c>
      <c r="D98" s="12">
        <v>71971.19</v>
      </c>
      <c r="E98" s="25">
        <f t="shared" si="2"/>
        <v>0.9995998611111111</v>
      </c>
    </row>
    <row r="99" spans="1:5" x14ac:dyDescent="0.2">
      <c r="A99" s="22" t="s">
        <v>38</v>
      </c>
      <c r="B99" s="23" t="s">
        <v>39</v>
      </c>
      <c r="C99" s="24">
        <v>130000</v>
      </c>
      <c r="D99" s="12">
        <v>129333.74</v>
      </c>
      <c r="E99" s="25">
        <f t="shared" si="2"/>
        <v>0.99487492307692316</v>
      </c>
    </row>
    <row r="100" spans="1:5" x14ac:dyDescent="0.2">
      <c r="A100" s="22" t="s">
        <v>40</v>
      </c>
      <c r="B100" s="23" t="s">
        <v>41</v>
      </c>
      <c r="C100" s="24">
        <v>573180</v>
      </c>
      <c r="D100" s="12">
        <v>513767.48</v>
      </c>
      <c r="E100" s="25">
        <f t="shared" si="2"/>
        <v>0.8963457901531805</v>
      </c>
    </row>
    <row r="101" spans="1:5" x14ac:dyDescent="0.2">
      <c r="A101" s="22" t="s">
        <v>42</v>
      </c>
      <c r="B101" s="23" t="s">
        <v>43</v>
      </c>
      <c r="C101" s="24">
        <v>20000</v>
      </c>
      <c r="D101" s="12">
        <v>19999.86</v>
      </c>
      <c r="E101" s="25">
        <f t="shared" si="2"/>
        <v>0.99999300000000002</v>
      </c>
    </row>
    <row r="102" spans="1:5" ht="25.5" x14ac:dyDescent="0.2">
      <c r="A102" s="22" t="s">
        <v>44</v>
      </c>
      <c r="B102" s="23" t="s">
        <v>45</v>
      </c>
      <c r="C102" s="24">
        <v>10351</v>
      </c>
      <c r="D102" s="12">
        <v>10351</v>
      </c>
      <c r="E102" s="25">
        <f t="shared" si="2"/>
        <v>1</v>
      </c>
    </row>
    <row r="103" spans="1:5" x14ac:dyDescent="0.2">
      <c r="A103" s="19" t="s">
        <v>57</v>
      </c>
      <c r="B103" s="20" t="s">
        <v>136</v>
      </c>
      <c r="C103" s="21">
        <f>C104+C105+C106+C107+C108+C109+C110+C111+C112+C113+C114+C115+C116</f>
        <v>9871079</v>
      </c>
      <c r="D103" s="21">
        <f>D104+D105+D106+D107+D108+D109+D110+D111+D112+D113+D114+D115+D116</f>
        <v>9623894.3200000022</v>
      </c>
      <c r="E103" s="25">
        <f t="shared" si="2"/>
        <v>0.97495869701782367</v>
      </c>
    </row>
    <row r="104" spans="1:5" x14ac:dyDescent="0.2">
      <c r="A104" s="22" t="s">
        <v>26</v>
      </c>
      <c r="B104" s="23" t="s">
        <v>27</v>
      </c>
      <c r="C104" s="24">
        <v>5944067</v>
      </c>
      <c r="D104" s="12">
        <v>5943050.0099999998</v>
      </c>
      <c r="E104" s="25">
        <f t="shared" si="2"/>
        <v>0.99982890670646873</v>
      </c>
    </row>
    <row r="105" spans="1:5" x14ac:dyDescent="0.2">
      <c r="A105" s="22" t="s">
        <v>28</v>
      </c>
      <c r="B105" s="23" t="s">
        <v>29</v>
      </c>
      <c r="C105" s="24">
        <v>1399128</v>
      </c>
      <c r="D105" s="12">
        <v>1377764.28</v>
      </c>
      <c r="E105" s="25">
        <f t="shared" si="2"/>
        <v>0.98473068940082686</v>
      </c>
    </row>
    <row r="106" spans="1:5" x14ac:dyDescent="0.2">
      <c r="A106" s="22" t="s">
        <v>30</v>
      </c>
      <c r="B106" s="23" t="s">
        <v>31</v>
      </c>
      <c r="C106" s="24">
        <v>165800</v>
      </c>
      <c r="D106" s="12">
        <v>165618.88</v>
      </c>
      <c r="E106" s="25">
        <f t="shared" si="2"/>
        <v>0.99890759951749097</v>
      </c>
    </row>
    <row r="107" spans="1:5" x14ac:dyDescent="0.2">
      <c r="A107" s="22" t="s">
        <v>58</v>
      </c>
      <c r="B107" s="23" t="s">
        <v>59</v>
      </c>
      <c r="C107" s="24">
        <v>8000</v>
      </c>
      <c r="D107" s="12">
        <v>8000</v>
      </c>
      <c r="E107" s="25">
        <f t="shared" si="2"/>
        <v>1</v>
      </c>
    </row>
    <row r="108" spans="1:5" x14ac:dyDescent="0.2">
      <c r="A108" s="22" t="s">
        <v>60</v>
      </c>
      <c r="B108" s="23" t="s">
        <v>61</v>
      </c>
      <c r="C108" s="24">
        <v>847500</v>
      </c>
      <c r="D108" s="12">
        <v>833153.57</v>
      </c>
      <c r="E108" s="25">
        <f t="shared" si="2"/>
        <v>0.98307205899705008</v>
      </c>
    </row>
    <row r="109" spans="1:5" x14ac:dyDescent="0.2">
      <c r="A109" s="22" t="s">
        <v>32</v>
      </c>
      <c r="B109" s="23" t="s">
        <v>33</v>
      </c>
      <c r="C109" s="24">
        <v>383594</v>
      </c>
      <c r="D109" s="12">
        <v>322040.83</v>
      </c>
      <c r="E109" s="25">
        <f t="shared" si="2"/>
        <v>0.83953562881588351</v>
      </c>
    </row>
    <row r="110" spans="1:5" x14ac:dyDescent="0.2">
      <c r="A110" s="22" t="s">
        <v>34</v>
      </c>
      <c r="B110" s="23" t="s">
        <v>35</v>
      </c>
      <c r="C110" s="24">
        <v>7000</v>
      </c>
      <c r="D110" s="12">
        <v>4929.05</v>
      </c>
      <c r="E110" s="25">
        <f t="shared" si="2"/>
        <v>0.70415000000000005</v>
      </c>
    </row>
    <row r="111" spans="1:5" x14ac:dyDescent="0.2">
      <c r="A111" s="22" t="s">
        <v>36</v>
      </c>
      <c r="B111" s="23" t="s">
        <v>37</v>
      </c>
      <c r="C111" s="24">
        <v>80010</v>
      </c>
      <c r="D111" s="12">
        <v>64667.76</v>
      </c>
      <c r="E111" s="25">
        <f t="shared" si="2"/>
        <v>0.80824596925384329</v>
      </c>
    </row>
    <row r="112" spans="1:5" x14ac:dyDescent="0.2">
      <c r="A112" s="22" t="s">
        <v>38</v>
      </c>
      <c r="B112" s="23" t="s">
        <v>39</v>
      </c>
      <c r="C112" s="24">
        <v>219900</v>
      </c>
      <c r="D112" s="12">
        <v>194267.75</v>
      </c>
      <c r="E112" s="25">
        <f t="shared" si="2"/>
        <v>0.8834367894497499</v>
      </c>
    </row>
    <row r="113" spans="1:5" x14ac:dyDescent="0.2">
      <c r="A113" s="22" t="s">
        <v>40</v>
      </c>
      <c r="B113" s="23" t="s">
        <v>41</v>
      </c>
      <c r="C113" s="24">
        <v>782383</v>
      </c>
      <c r="D113" s="12">
        <v>676720.22</v>
      </c>
      <c r="E113" s="25">
        <f t="shared" si="2"/>
        <v>0.86494750013740074</v>
      </c>
    </row>
    <row r="114" spans="1:5" x14ac:dyDescent="0.2">
      <c r="A114" s="22" t="s">
        <v>42</v>
      </c>
      <c r="B114" s="23" t="s">
        <v>43</v>
      </c>
      <c r="C114" s="24">
        <v>25000</v>
      </c>
      <c r="D114" s="12">
        <v>25000</v>
      </c>
      <c r="E114" s="25">
        <f t="shared" si="2"/>
        <v>1</v>
      </c>
    </row>
    <row r="115" spans="1:5" ht="25.5" x14ac:dyDescent="0.2">
      <c r="A115" s="22" t="s">
        <v>44</v>
      </c>
      <c r="B115" s="23" t="s">
        <v>45</v>
      </c>
      <c r="C115" s="24">
        <v>7197</v>
      </c>
      <c r="D115" s="12">
        <v>7197</v>
      </c>
      <c r="E115" s="25">
        <f t="shared" si="2"/>
        <v>1</v>
      </c>
    </row>
    <row r="116" spans="1:5" x14ac:dyDescent="0.2">
      <c r="A116" s="22" t="s">
        <v>48</v>
      </c>
      <c r="B116" s="23" t="s">
        <v>49</v>
      </c>
      <c r="C116" s="24">
        <v>1500</v>
      </c>
      <c r="D116" s="12">
        <v>1484.97</v>
      </c>
      <c r="E116" s="25">
        <f t="shared" si="2"/>
        <v>0.98997999999999997</v>
      </c>
    </row>
    <row r="117" spans="1:5" x14ac:dyDescent="0.2">
      <c r="A117" s="19" t="s">
        <v>57</v>
      </c>
      <c r="B117" s="20" t="s">
        <v>137</v>
      </c>
      <c r="C117" s="21">
        <f>C118+C119+C120+C121+C122+C123+C124+C125+C126+C127+C128+C129+C130</f>
        <v>5842015</v>
      </c>
      <c r="D117" s="21">
        <f>D118+D119+D120+D121+D122+D123+D124+D125+D126+D127+D128+D129+D130</f>
        <v>5523982.3900000006</v>
      </c>
      <c r="E117" s="25">
        <f t="shared" si="2"/>
        <v>0.9455611445708374</v>
      </c>
    </row>
    <row r="118" spans="1:5" x14ac:dyDescent="0.2">
      <c r="A118" s="22" t="s">
        <v>26</v>
      </c>
      <c r="B118" s="23" t="s">
        <v>27</v>
      </c>
      <c r="C118" s="24">
        <v>3486661</v>
      </c>
      <c r="D118" s="12">
        <v>3472730.63</v>
      </c>
      <c r="E118" s="25">
        <f t="shared" si="2"/>
        <v>0.9960046675028057</v>
      </c>
    </row>
    <row r="119" spans="1:5" x14ac:dyDescent="0.2">
      <c r="A119" s="22" t="s">
        <v>28</v>
      </c>
      <c r="B119" s="23" t="s">
        <v>29</v>
      </c>
      <c r="C119" s="24">
        <v>777097</v>
      </c>
      <c r="D119" s="12">
        <v>773959</v>
      </c>
      <c r="E119" s="25">
        <f t="shared" si="2"/>
        <v>0.99596189407499969</v>
      </c>
    </row>
    <row r="120" spans="1:5" x14ac:dyDescent="0.2">
      <c r="A120" s="22" t="s">
        <v>30</v>
      </c>
      <c r="B120" s="23" t="s">
        <v>31</v>
      </c>
      <c r="C120" s="24">
        <v>121400</v>
      </c>
      <c r="D120" s="12">
        <v>120975</v>
      </c>
      <c r="E120" s="25">
        <f t="shared" si="2"/>
        <v>0.99649917627677098</v>
      </c>
    </row>
    <row r="121" spans="1:5" x14ac:dyDescent="0.2">
      <c r="A121" s="22" t="s">
        <v>58</v>
      </c>
      <c r="B121" s="23" t="s">
        <v>59</v>
      </c>
      <c r="C121" s="24">
        <v>8000</v>
      </c>
      <c r="D121" s="12">
        <v>8000</v>
      </c>
      <c r="E121" s="25">
        <f t="shared" si="2"/>
        <v>1</v>
      </c>
    </row>
    <row r="122" spans="1:5" x14ac:dyDescent="0.2">
      <c r="A122" s="22" t="s">
        <v>60</v>
      </c>
      <c r="B122" s="23" t="s">
        <v>61</v>
      </c>
      <c r="C122" s="24">
        <v>500000</v>
      </c>
      <c r="D122" s="12">
        <v>392987</v>
      </c>
      <c r="E122" s="25">
        <f t="shared" si="2"/>
        <v>0.78597399999999995</v>
      </c>
    </row>
    <row r="123" spans="1:5" x14ac:dyDescent="0.2">
      <c r="A123" s="22" t="s">
        <v>32</v>
      </c>
      <c r="B123" s="23" t="s">
        <v>33</v>
      </c>
      <c r="C123" s="24">
        <v>323957</v>
      </c>
      <c r="D123" s="12">
        <v>281582.58</v>
      </c>
      <c r="E123" s="25">
        <f t="shared" si="2"/>
        <v>0.8691973934812337</v>
      </c>
    </row>
    <row r="124" spans="1:5" hidden="1" x14ac:dyDescent="0.2">
      <c r="A124" s="22" t="s">
        <v>34</v>
      </c>
      <c r="B124" s="23" t="s">
        <v>35</v>
      </c>
      <c r="C124" s="24">
        <v>0</v>
      </c>
      <c r="D124" s="12">
        <v>0</v>
      </c>
      <c r="E124" s="25">
        <v>0</v>
      </c>
    </row>
    <row r="125" spans="1:5" x14ac:dyDescent="0.2">
      <c r="A125" s="22" t="s">
        <v>36</v>
      </c>
      <c r="B125" s="23" t="s">
        <v>37</v>
      </c>
      <c r="C125" s="24">
        <v>19800</v>
      </c>
      <c r="D125" s="12">
        <v>16329.29</v>
      </c>
      <c r="E125" s="25">
        <f t="shared" si="2"/>
        <v>0.82471161616161626</v>
      </c>
    </row>
    <row r="126" spans="1:5" x14ac:dyDescent="0.2">
      <c r="A126" s="22" t="s">
        <v>38</v>
      </c>
      <c r="B126" s="23" t="s">
        <v>39</v>
      </c>
      <c r="C126" s="24">
        <v>171000</v>
      </c>
      <c r="D126" s="12">
        <v>162038.19</v>
      </c>
      <c r="E126" s="25">
        <f t="shared" si="2"/>
        <v>0.94759175438596488</v>
      </c>
    </row>
    <row r="127" spans="1:5" x14ac:dyDescent="0.2">
      <c r="A127" s="22" t="s">
        <v>40</v>
      </c>
      <c r="B127" s="23" t="s">
        <v>41</v>
      </c>
      <c r="C127" s="24">
        <v>426700</v>
      </c>
      <c r="D127" s="12">
        <v>288309.95</v>
      </c>
      <c r="E127" s="25">
        <f t="shared" si="2"/>
        <v>0.67567365830794468</v>
      </c>
    </row>
    <row r="128" spans="1:5" x14ac:dyDescent="0.2">
      <c r="A128" s="22" t="s">
        <v>42</v>
      </c>
      <c r="B128" s="23" t="s">
        <v>43</v>
      </c>
      <c r="C128" s="24">
        <v>5900</v>
      </c>
      <c r="D128" s="12">
        <v>5641.04</v>
      </c>
      <c r="E128" s="25">
        <f t="shared" si="2"/>
        <v>0.95610847457627113</v>
      </c>
    </row>
    <row r="129" spans="1:5" ht="25.5" hidden="1" x14ac:dyDescent="0.2">
      <c r="A129" s="22" t="s">
        <v>44</v>
      </c>
      <c r="B129" s="23" t="s">
        <v>45</v>
      </c>
      <c r="C129" s="24">
        <v>0</v>
      </c>
      <c r="D129" s="12">
        <v>0</v>
      </c>
      <c r="E129" s="25">
        <v>0</v>
      </c>
    </row>
    <row r="130" spans="1:5" x14ac:dyDescent="0.2">
      <c r="A130" s="22" t="s">
        <v>48</v>
      </c>
      <c r="B130" s="23" t="s">
        <v>49</v>
      </c>
      <c r="C130" s="24">
        <v>1500</v>
      </c>
      <c r="D130" s="12">
        <v>1429.71</v>
      </c>
      <c r="E130" s="25">
        <f t="shared" si="2"/>
        <v>0.95313999999999999</v>
      </c>
    </row>
    <row r="131" spans="1:5" ht="25.5" x14ac:dyDescent="0.2">
      <c r="A131" s="19" t="s">
        <v>64</v>
      </c>
      <c r="B131" s="20" t="s">
        <v>63</v>
      </c>
      <c r="C131" s="21">
        <f>C132</f>
        <v>300000</v>
      </c>
      <c r="D131" s="21">
        <f>D132</f>
        <v>300000</v>
      </c>
      <c r="E131" s="25">
        <f t="shared" ref="E131:E162" si="3">D131/C131</f>
        <v>1</v>
      </c>
    </row>
    <row r="132" spans="1:5" ht="25.5" x14ac:dyDescent="0.2">
      <c r="A132" s="22" t="s">
        <v>53</v>
      </c>
      <c r="B132" s="23" t="s">
        <v>54</v>
      </c>
      <c r="C132" s="24">
        <v>300000</v>
      </c>
      <c r="D132" s="24">
        <v>300000</v>
      </c>
      <c r="E132" s="25">
        <f t="shared" si="3"/>
        <v>1</v>
      </c>
    </row>
    <row r="133" spans="1:5" x14ac:dyDescent="0.2">
      <c r="A133" s="19" t="s">
        <v>67</v>
      </c>
      <c r="B133" s="20" t="s">
        <v>66</v>
      </c>
      <c r="C133" s="21">
        <f>C134+C135</f>
        <v>264000</v>
      </c>
      <c r="D133" s="21">
        <f>D134+D135</f>
        <v>252899.55</v>
      </c>
      <c r="E133" s="25">
        <f t="shared" si="3"/>
        <v>0.95795284090909083</v>
      </c>
    </row>
    <row r="134" spans="1:5" x14ac:dyDescent="0.2">
      <c r="A134" s="22" t="s">
        <v>30</v>
      </c>
      <c r="B134" s="23" t="s">
        <v>31</v>
      </c>
      <c r="C134" s="24">
        <v>196000</v>
      </c>
      <c r="D134" s="24">
        <v>185139.55</v>
      </c>
      <c r="E134" s="25">
        <f t="shared" si="3"/>
        <v>0.94458954081632651</v>
      </c>
    </row>
    <row r="135" spans="1:5" ht="25.5" x14ac:dyDescent="0.2">
      <c r="A135" s="22" t="s">
        <v>44</v>
      </c>
      <c r="B135" s="23" t="s">
        <v>45</v>
      </c>
      <c r="C135" s="24">
        <v>68000</v>
      </c>
      <c r="D135" s="24">
        <v>67760</v>
      </c>
      <c r="E135" s="25">
        <f t="shared" si="3"/>
        <v>0.99647058823529411</v>
      </c>
    </row>
    <row r="136" spans="1:5" ht="51" x14ac:dyDescent="0.2">
      <c r="A136" s="19" t="s">
        <v>70</v>
      </c>
      <c r="B136" s="20" t="s">
        <v>69</v>
      </c>
      <c r="C136" s="21">
        <f>C137</f>
        <v>280000</v>
      </c>
      <c r="D136" s="21">
        <f>D137</f>
        <v>270000</v>
      </c>
      <c r="E136" s="25">
        <f t="shared" si="3"/>
        <v>0.9642857142857143</v>
      </c>
    </row>
    <row r="137" spans="1:5" ht="25.5" x14ac:dyDescent="0.2">
      <c r="A137" s="22" t="s">
        <v>44</v>
      </c>
      <c r="B137" s="23" t="s">
        <v>45</v>
      </c>
      <c r="C137" s="24">
        <v>280000</v>
      </c>
      <c r="D137" s="24">
        <v>270000</v>
      </c>
      <c r="E137" s="25">
        <f t="shared" si="3"/>
        <v>0.9642857142857143</v>
      </c>
    </row>
    <row r="138" spans="1:5" ht="25.5" x14ac:dyDescent="0.2">
      <c r="A138" s="19" t="s">
        <v>73</v>
      </c>
      <c r="B138" s="20" t="s">
        <v>72</v>
      </c>
      <c r="C138" s="21">
        <f>C139</f>
        <v>2935831</v>
      </c>
      <c r="D138" s="21">
        <f>D139</f>
        <v>2594300</v>
      </c>
      <c r="E138" s="25">
        <f t="shared" si="3"/>
        <v>0.8836680313001668</v>
      </c>
    </row>
    <row r="139" spans="1:5" x14ac:dyDescent="0.2">
      <c r="A139" s="22" t="s">
        <v>46</v>
      </c>
      <c r="B139" s="23" t="s">
        <v>47</v>
      </c>
      <c r="C139" s="24">
        <v>2935831</v>
      </c>
      <c r="D139" s="24">
        <v>2594300</v>
      </c>
      <c r="E139" s="25">
        <f t="shared" si="3"/>
        <v>0.8836680313001668</v>
      </c>
    </row>
    <row r="140" spans="1:5" x14ac:dyDescent="0.2">
      <c r="A140" s="19" t="s">
        <v>76</v>
      </c>
      <c r="B140" s="20" t="s">
        <v>126</v>
      </c>
      <c r="C140" s="21">
        <f>C141+C142+C143+C144+C145+C146+C147+C148</f>
        <v>2763152</v>
      </c>
      <c r="D140" s="21">
        <f>D141+D142+D143+D144+D145+D146+D147+D148</f>
        <v>2716517.6300000004</v>
      </c>
      <c r="E140" s="25">
        <f t="shared" si="3"/>
        <v>0.98312276342380023</v>
      </c>
    </row>
    <row r="141" spans="1:5" x14ac:dyDescent="0.2">
      <c r="A141" s="22" t="s">
        <v>26</v>
      </c>
      <c r="B141" s="23" t="s">
        <v>27</v>
      </c>
      <c r="C141" s="24">
        <v>1633900</v>
      </c>
      <c r="D141" s="24">
        <v>1633810.18</v>
      </c>
      <c r="E141" s="25">
        <f t="shared" si="3"/>
        <v>0.99994502723544887</v>
      </c>
    </row>
    <row r="142" spans="1:5" x14ac:dyDescent="0.2">
      <c r="A142" s="22" t="s">
        <v>28</v>
      </c>
      <c r="B142" s="23" t="s">
        <v>29</v>
      </c>
      <c r="C142" s="24">
        <v>363390</v>
      </c>
      <c r="D142" s="24">
        <v>350527.86</v>
      </c>
      <c r="E142" s="25">
        <f t="shared" si="3"/>
        <v>0.96460513497894818</v>
      </c>
    </row>
    <row r="143" spans="1:5" x14ac:dyDescent="0.2">
      <c r="A143" s="22" t="s">
        <v>30</v>
      </c>
      <c r="B143" s="23" t="s">
        <v>31</v>
      </c>
      <c r="C143" s="24">
        <v>74452</v>
      </c>
      <c r="D143" s="24">
        <v>74437</v>
      </c>
      <c r="E143" s="25">
        <f t="shared" si="3"/>
        <v>0.99979852791060009</v>
      </c>
    </row>
    <row r="144" spans="1:5" x14ac:dyDescent="0.2">
      <c r="A144" s="22" t="s">
        <v>32</v>
      </c>
      <c r="B144" s="23" t="s">
        <v>33</v>
      </c>
      <c r="C144" s="24">
        <v>10000</v>
      </c>
      <c r="D144" s="24">
        <v>7705</v>
      </c>
      <c r="E144" s="25">
        <f t="shared" si="3"/>
        <v>0.77049999999999996</v>
      </c>
    </row>
    <row r="145" spans="1:5" x14ac:dyDescent="0.2">
      <c r="A145" s="22" t="s">
        <v>36</v>
      </c>
      <c r="B145" s="23" t="s">
        <v>37</v>
      </c>
      <c r="C145" s="24">
        <v>2510</v>
      </c>
      <c r="D145" s="24">
        <v>1650.45</v>
      </c>
      <c r="E145" s="25">
        <f t="shared" si="3"/>
        <v>0.6575498007968128</v>
      </c>
    </row>
    <row r="146" spans="1:5" x14ac:dyDescent="0.2">
      <c r="A146" s="22" t="s">
        <v>38</v>
      </c>
      <c r="B146" s="23" t="s">
        <v>39</v>
      </c>
      <c r="C146" s="24">
        <v>30000</v>
      </c>
      <c r="D146" s="24">
        <v>29300</v>
      </c>
      <c r="E146" s="25">
        <f t="shared" si="3"/>
        <v>0.97666666666666668</v>
      </c>
    </row>
    <row r="147" spans="1:5" x14ac:dyDescent="0.2">
      <c r="A147" s="22" t="s">
        <v>42</v>
      </c>
      <c r="B147" s="23" t="s">
        <v>43</v>
      </c>
      <c r="C147" s="24">
        <v>188900</v>
      </c>
      <c r="D147" s="24">
        <v>185894.24</v>
      </c>
      <c r="E147" s="25">
        <f t="shared" si="3"/>
        <v>0.9840880889359449</v>
      </c>
    </row>
    <row r="148" spans="1:5" ht="25.5" x14ac:dyDescent="0.2">
      <c r="A148" s="22" t="s">
        <v>44</v>
      </c>
      <c r="B148" s="23" t="s">
        <v>45</v>
      </c>
      <c r="C148" s="24">
        <v>460000</v>
      </c>
      <c r="D148" s="24">
        <v>433192.9</v>
      </c>
      <c r="E148" s="25">
        <f t="shared" si="3"/>
        <v>0.94172369565217395</v>
      </c>
    </row>
    <row r="149" spans="1:5" x14ac:dyDescent="0.2">
      <c r="A149" s="19" t="s">
        <v>79</v>
      </c>
      <c r="B149" s="20" t="s">
        <v>127</v>
      </c>
      <c r="C149" s="21">
        <f>C150</f>
        <v>700300</v>
      </c>
      <c r="D149" s="21">
        <f>D150</f>
        <v>700296.4</v>
      </c>
      <c r="E149" s="25">
        <f t="shared" si="3"/>
        <v>0.99999485934599464</v>
      </c>
    </row>
    <row r="150" spans="1:5" ht="25.5" x14ac:dyDescent="0.2">
      <c r="A150" s="22" t="s">
        <v>53</v>
      </c>
      <c r="B150" s="23" t="s">
        <v>54</v>
      </c>
      <c r="C150" s="24">
        <v>700300</v>
      </c>
      <c r="D150" s="24">
        <v>700296.4</v>
      </c>
      <c r="E150" s="25">
        <f t="shared" si="3"/>
        <v>0.99999485934599464</v>
      </c>
    </row>
    <row r="151" spans="1:5" x14ac:dyDescent="0.2">
      <c r="A151" s="19" t="s">
        <v>82</v>
      </c>
      <c r="B151" s="20" t="s">
        <v>81</v>
      </c>
      <c r="C151" s="21">
        <f>C152+C153+C154</f>
        <v>955000</v>
      </c>
      <c r="D151" s="21">
        <f>D152+D153+D154</f>
        <v>946060</v>
      </c>
      <c r="E151" s="25">
        <f t="shared" si="3"/>
        <v>0.99063874345549741</v>
      </c>
    </row>
    <row r="152" spans="1:5" x14ac:dyDescent="0.2">
      <c r="A152" s="22" t="s">
        <v>30</v>
      </c>
      <c r="B152" s="23" t="s">
        <v>31</v>
      </c>
      <c r="C152" s="24">
        <v>103000</v>
      </c>
      <c r="D152" s="24">
        <v>94180</v>
      </c>
      <c r="E152" s="25">
        <f t="shared" si="3"/>
        <v>0.91436893203883496</v>
      </c>
    </row>
    <row r="153" spans="1:5" x14ac:dyDescent="0.2">
      <c r="A153" s="22" t="s">
        <v>32</v>
      </c>
      <c r="B153" s="23" t="s">
        <v>33</v>
      </c>
      <c r="C153" s="24">
        <v>32000</v>
      </c>
      <c r="D153" s="24">
        <v>32000</v>
      </c>
      <c r="E153" s="25">
        <f t="shared" si="3"/>
        <v>1</v>
      </c>
    </row>
    <row r="154" spans="1:5" ht="25.5" x14ac:dyDescent="0.2">
      <c r="A154" s="22" t="s">
        <v>44</v>
      </c>
      <c r="B154" s="23" t="s">
        <v>45</v>
      </c>
      <c r="C154" s="24">
        <v>820000</v>
      </c>
      <c r="D154" s="24">
        <v>819880</v>
      </c>
      <c r="E154" s="25">
        <f t="shared" si="3"/>
        <v>0.99985365853658537</v>
      </c>
    </row>
    <row r="155" spans="1:5" x14ac:dyDescent="0.2">
      <c r="A155" s="19" t="s">
        <v>85</v>
      </c>
      <c r="B155" s="20" t="s">
        <v>128</v>
      </c>
      <c r="C155" s="21">
        <f>C156</f>
        <v>2610511</v>
      </c>
      <c r="D155" s="21">
        <f>D156</f>
        <v>2610509.02</v>
      </c>
      <c r="E155" s="25">
        <f t="shared" si="3"/>
        <v>0.99999924152780817</v>
      </c>
    </row>
    <row r="156" spans="1:5" ht="25.5" x14ac:dyDescent="0.2">
      <c r="A156" s="22" t="s">
        <v>53</v>
      </c>
      <c r="B156" s="23" t="s">
        <v>54</v>
      </c>
      <c r="C156" s="24">
        <v>2610511</v>
      </c>
      <c r="D156" s="24">
        <v>2610509.02</v>
      </c>
      <c r="E156" s="25">
        <f t="shared" si="3"/>
        <v>0.99999924152780817</v>
      </c>
    </row>
    <row r="157" spans="1:5" ht="38.25" x14ac:dyDescent="0.2">
      <c r="A157" s="19" t="s">
        <v>88</v>
      </c>
      <c r="B157" s="20" t="s">
        <v>87</v>
      </c>
      <c r="C157" s="21">
        <f>C158+C160</f>
        <v>7290476</v>
      </c>
      <c r="D157" s="21">
        <f>D158+D160</f>
        <v>7248231.3899999997</v>
      </c>
      <c r="E157" s="25">
        <f t="shared" si="3"/>
        <v>0.99420550729472257</v>
      </c>
    </row>
    <row r="158" spans="1:5" x14ac:dyDescent="0.2">
      <c r="A158" s="19" t="s">
        <v>88</v>
      </c>
      <c r="B158" s="18" t="s">
        <v>132</v>
      </c>
      <c r="C158" s="21">
        <f>C159</f>
        <v>7210476</v>
      </c>
      <c r="D158" s="21">
        <f>D159</f>
        <v>7168475.3499999996</v>
      </c>
      <c r="E158" s="25">
        <f t="shared" si="3"/>
        <v>0.99417505168868181</v>
      </c>
    </row>
    <row r="159" spans="1:5" ht="25.5" x14ac:dyDescent="0.2">
      <c r="A159" s="22" t="s">
        <v>53</v>
      </c>
      <c r="B159" s="23" t="s">
        <v>54</v>
      </c>
      <c r="C159" s="24">
        <v>7210476</v>
      </c>
      <c r="D159" s="24">
        <v>7168475.3499999996</v>
      </c>
      <c r="E159" s="25">
        <f t="shared" si="3"/>
        <v>0.99417505168868181</v>
      </c>
    </row>
    <row r="160" spans="1:5" ht="25.5" x14ac:dyDescent="0.2">
      <c r="A160" s="19" t="s">
        <v>88</v>
      </c>
      <c r="B160" s="18" t="s">
        <v>133</v>
      </c>
      <c r="C160" s="21">
        <f>C161</f>
        <v>80000</v>
      </c>
      <c r="D160" s="21">
        <f>D161</f>
        <v>79756.039999999994</v>
      </c>
      <c r="E160" s="25">
        <f t="shared" si="3"/>
        <v>0.99695049999999996</v>
      </c>
    </row>
    <row r="161" spans="1:5" ht="25.5" x14ac:dyDescent="0.2">
      <c r="A161" s="22" t="s">
        <v>53</v>
      </c>
      <c r="B161" s="23" t="s">
        <v>54</v>
      </c>
      <c r="C161" s="24">
        <v>80000</v>
      </c>
      <c r="D161" s="24">
        <v>79756.039999999994</v>
      </c>
      <c r="E161" s="25">
        <f t="shared" si="3"/>
        <v>0.99695049999999996</v>
      </c>
    </row>
    <row r="162" spans="1:5" x14ac:dyDescent="0.2">
      <c r="A162" s="19" t="s">
        <v>91</v>
      </c>
      <c r="B162" s="20" t="s">
        <v>90</v>
      </c>
      <c r="C162" s="21">
        <f>C163+C164</f>
        <v>27663739</v>
      </c>
      <c r="D162" s="21">
        <f>D163+D164</f>
        <v>27008272.210000001</v>
      </c>
      <c r="E162" s="25">
        <f t="shared" si="3"/>
        <v>0.97630592198690136</v>
      </c>
    </row>
    <row r="163" spans="1:5" x14ac:dyDescent="0.2">
      <c r="A163" s="22" t="s">
        <v>38</v>
      </c>
      <c r="B163" s="23" t="s">
        <v>39</v>
      </c>
      <c r="C163" s="24">
        <v>2850000</v>
      </c>
      <c r="D163" s="24">
        <v>2403386.0499999998</v>
      </c>
      <c r="E163" s="25">
        <f t="shared" ref="E163:E180" si="4">D163/C163</f>
        <v>0.84329335087719293</v>
      </c>
    </row>
    <row r="164" spans="1:5" x14ac:dyDescent="0.2">
      <c r="A164" s="19" t="s">
        <v>91</v>
      </c>
      <c r="B164" s="18" t="s">
        <v>134</v>
      </c>
      <c r="C164" s="21">
        <f>C165</f>
        <v>24813739</v>
      </c>
      <c r="D164" s="21">
        <f>D165</f>
        <v>24604886.16</v>
      </c>
      <c r="E164" s="25">
        <f t="shared" si="4"/>
        <v>0.99158317736798962</v>
      </c>
    </row>
    <row r="165" spans="1:5" ht="25.5" x14ac:dyDescent="0.2">
      <c r="A165" s="22" t="s">
        <v>53</v>
      </c>
      <c r="B165" s="23" t="s">
        <v>54</v>
      </c>
      <c r="C165" s="24">
        <v>24813739</v>
      </c>
      <c r="D165" s="24">
        <v>24604886.16</v>
      </c>
      <c r="E165" s="25">
        <f t="shared" si="4"/>
        <v>0.99158317736798962</v>
      </c>
    </row>
    <row r="166" spans="1:5" x14ac:dyDescent="0.2">
      <c r="A166" s="19" t="s">
        <v>94</v>
      </c>
      <c r="B166" s="18" t="s">
        <v>134</v>
      </c>
      <c r="C166" s="21">
        <f>C167</f>
        <v>2250000</v>
      </c>
      <c r="D166" s="21">
        <f>D167</f>
        <v>2249998</v>
      </c>
      <c r="E166" s="25">
        <f t="shared" si="4"/>
        <v>0.99999911111111106</v>
      </c>
    </row>
    <row r="167" spans="1:5" ht="25.5" x14ac:dyDescent="0.2">
      <c r="A167" s="22" t="s">
        <v>53</v>
      </c>
      <c r="B167" s="23" t="s">
        <v>54</v>
      </c>
      <c r="C167" s="24">
        <v>2250000</v>
      </c>
      <c r="D167" s="24">
        <v>2249998</v>
      </c>
      <c r="E167" s="25">
        <f t="shared" si="4"/>
        <v>0.99999911111111106</v>
      </c>
    </row>
    <row r="168" spans="1:5" x14ac:dyDescent="0.2">
      <c r="A168" s="19" t="s">
        <v>98</v>
      </c>
      <c r="B168" s="18" t="s">
        <v>135</v>
      </c>
      <c r="C168" s="21">
        <f>C169</f>
        <v>109177</v>
      </c>
      <c r="D168" s="21">
        <f>D169</f>
        <v>99930.84</v>
      </c>
      <c r="E168" s="25">
        <f t="shared" si="4"/>
        <v>0.91531036756826067</v>
      </c>
    </row>
    <row r="169" spans="1:5" ht="25.5" x14ac:dyDescent="0.2">
      <c r="A169" s="22" t="s">
        <v>53</v>
      </c>
      <c r="B169" s="23" t="s">
        <v>54</v>
      </c>
      <c r="C169" s="24">
        <v>109177</v>
      </c>
      <c r="D169" s="24">
        <v>99930.84</v>
      </c>
      <c r="E169" s="25">
        <f t="shared" si="4"/>
        <v>0.91531036756826067</v>
      </c>
    </row>
    <row r="170" spans="1:5" x14ac:dyDescent="0.2">
      <c r="A170" s="19" t="s">
        <v>101</v>
      </c>
      <c r="B170" s="20" t="s">
        <v>100</v>
      </c>
      <c r="C170" s="21">
        <f>C171</f>
        <v>535000</v>
      </c>
      <c r="D170" s="21">
        <f>D171</f>
        <v>514771</v>
      </c>
      <c r="E170" s="25">
        <f t="shared" si="4"/>
        <v>0.962188785046729</v>
      </c>
    </row>
    <row r="171" spans="1:5" x14ac:dyDescent="0.2">
      <c r="A171" s="22" t="s">
        <v>32</v>
      </c>
      <c r="B171" s="23" t="s">
        <v>33</v>
      </c>
      <c r="C171" s="24">
        <v>535000</v>
      </c>
      <c r="D171" s="24">
        <v>514771</v>
      </c>
      <c r="E171" s="25">
        <f t="shared" si="4"/>
        <v>0.962188785046729</v>
      </c>
    </row>
    <row r="172" spans="1:5" ht="25.5" x14ac:dyDescent="0.2">
      <c r="A172" s="19" t="s">
        <v>104</v>
      </c>
      <c r="B172" s="20" t="s">
        <v>103</v>
      </c>
      <c r="C172" s="21">
        <f>C173</f>
        <v>45000</v>
      </c>
      <c r="D172" s="21">
        <f>D173</f>
        <v>17070</v>
      </c>
      <c r="E172" s="25">
        <f t="shared" si="4"/>
        <v>0.37933333333333336</v>
      </c>
    </row>
    <row r="173" spans="1:5" x14ac:dyDescent="0.2">
      <c r="A173" s="22" t="s">
        <v>32</v>
      </c>
      <c r="B173" s="23" t="s">
        <v>33</v>
      </c>
      <c r="C173" s="24">
        <v>45000</v>
      </c>
      <c r="D173" s="24">
        <v>17070</v>
      </c>
      <c r="E173" s="25">
        <f t="shared" si="4"/>
        <v>0.37933333333333336</v>
      </c>
    </row>
    <row r="174" spans="1:5" x14ac:dyDescent="0.2">
      <c r="A174" s="19" t="s">
        <v>107</v>
      </c>
      <c r="B174" s="20" t="s">
        <v>129</v>
      </c>
      <c r="C174" s="21">
        <f>C175</f>
        <v>2050000</v>
      </c>
      <c r="D174" s="21">
        <f>D175</f>
        <v>2049571.39</v>
      </c>
      <c r="E174" s="25">
        <f t="shared" si="4"/>
        <v>0.99979092195121944</v>
      </c>
    </row>
    <row r="175" spans="1:5" ht="25.5" x14ac:dyDescent="0.2">
      <c r="A175" s="22" t="s">
        <v>53</v>
      </c>
      <c r="B175" s="23" t="s">
        <v>54</v>
      </c>
      <c r="C175" s="24">
        <v>2050000</v>
      </c>
      <c r="D175" s="24">
        <v>2049571.39</v>
      </c>
      <c r="E175" s="25">
        <f t="shared" si="4"/>
        <v>0.99979092195121944</v>
      </c>
    </row>
    <row r="176" spans="1:5" ht="25.5" x14ac:dyDescent="0.2">
      <c r="A176" s="19" t="s">
        <v>110</v>
      </c>
      <c r="B176" s="20" t="s">
        <v>109</v>
      </c>
      <c r="C176" s="21">
        <f>C177</f>
        <v>100000</v>
      </c>
      <c r="D176" s="21">
        <f>D177</f>
        <v>0</v>
      </c>
      <c r="E176" s="25">
        <f t="shared" si="4"/>
        <v>0</v>
      </c>
    </row>
    <row r="177" spans="1:5" x14ac:dyDescent="0.2">
      <c r="A177" s="22" t="s">
        <v>32</v>
      </c>
      <c r="B177" s="23" t="s">
        <v>33</v>
      </c>
      <c r="C177" s="24">
        <v>100000</v>
      </c>
      <c r="D177" s="24">
        <v>0</v>
      </c>
      <c r="E177" s="25">
        <f t="shared" si="4"/>
        <v>0</v>
      </c>
    </row>
    <row r="178" spans="1:5" x14ac:dyDescent="0.2">
      <c r="A178" s="19" t="s">
        <v>113</v>
      </c>
      <c r="B178" s="20" t="s">
        <v>112</v>
      </c>
      <c r="C178" s="21">
        <f>C179</f>
        <v>1000000</v>
      </c>
      <c r="D178" s="21">
        <f>D179</f>
        <v>1000000</v>
      </c>
      <c r="E178" s="25">
        <f t="shared" si="4"/>
        <v>1</v>
      </c>
    </row>
    <row r="179" spans="1:5" ht="25.5" x14ac:dyDescent="0.2">
      <c r="A179" s="22" t="s">
        <v>114</v>
      </c>
      <c r="B179" s="23" t="s">
        <v>115</v>
      </c>
      <c r="C179" s="24">
        <v>1000000</v>
      </c>
      <c r="D179" s="24">
        <v>1000000</v>
      </c>
      <c r="E179" s="25">
        <f t="shared" si="4"/>
        <v>1</v>
      </c>
    </row>
    <row r="180" spans="1:5" x14ac:dyDescent="0.2">
      <c r="A180" s="19" t="s">
        <v>116</v>
      </c>
      <c r="B180" s="20" t="s">
        <v>117</v>
      </c>
      <c r="C180" s="21">
        <f>C4+C17+C23+C131+C133+C136+C138+C140+C149+C151+C155+C157+C162+C166+C168+C170+C172+C174+C176+C178</f>
        <v>127148811</v>
      </c>
      <c r="D180" s="21">
        <f>D4+D17+D23+D131+D133+D136+D138+D140+D149+D151+D155+D157+D162+D166+D168+D170+D172+D174+D176+D178</f>
        <v>123035786.31000002</v>
      </c>
      <c r="E180" s="25">
        <f t="shared" si="4"/>
        <v>0.96765188240730005</v>
      </c>
    </row>
  </sheetData>
  <mergeCells count="2">
    <mergeCell ref="A1:D1"/>
    <mergeCell ref="A2:D2"/>
  </mergeCells>
  <pageMargins left="0.31496062992125984" right="0.31496062992125984" top="0.39370078740157483" bottom="0.39370078740157483" header="0" footer="0"/>
  <pageSetup paperSize="9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8"/>
  <sheetViews>
    <sheetView tabSelected="1" view="pageBreakPreview" topLeftCell="A14" zoomScaleNormal="100" zoomScaleSheetLayoutView="100" workbookViewId="0">
      <selection activeCell="J42" sqref="J42"/>
    </sheetView>
  </sheetViews>
  <sheetFormatPr defaultRowHeight="12.75" x14ac:dyDescent="0.2"/>
  <cols>
    <col min="1" max="1" width="10.7109375" customWidth="1"/>
    <col min="2" max="2" width="50.7109375" customWidth="1"/>
    <col min="3" max="3" width="18.140625" customWidth="1"/>
    <col min="4" max="4" width="17.85546875" customWidth="1"/>
    <col min="5" max="5" width="15.7109375" customWidth="1"/>
  </cols>
  <sheetData>
    <row r="1" spans="1:5" ht="18.75" x14ac:dyDescent="0.3">
      <c r="A1" s="41" t="s">
        <v>2</v>
      </c>
      <c r="B1" s="42"/>
      <c r="C1" s="42"/>
      <c r="D1" s="42"/>
    </row>
    <row r="2" spans="1:5" ht="13.5" thickBot="1" x14ac:dyDescent="0.25">
      <c r="A2" s="42" t="s">
        <v>3</v>
      </c>
      <c r="B2" s="42"/>
      <c r="C2" s="42"/>
      <c r="D2" s="42"/>
    </row>
    <row r="3" spans="1:5" s="2" customFormat="1" x14ac:dyDescent="0.2">
      <c r="A3" s="32" t="s">
        <v>5</v>
      </c>
      <c r="B3" s="33" t="s">
        <v>6</v>
      </c>
      <c r="C3" s="33" t="s">
        <v>118</v>
      </c>
      <c r="D3" s="33" t="s">
        <v>119</v>
      </c>
      <c r="E3" s="34" t="s">
        <v>120</v>
      </c>
    </row>
    <row r="4" spans="1:5" ht="51" x14ac:dyDescent="0.2">
      <c r="A4" s="35" t="s">
        <v>25</v>
      </c>
      <c r="B4" s="20" t="s">
        <v>22</v>
      </c>
      <c r="C4" s="21">
        <f>C5+C6+C7+C8+C9+C10+C11+C12+C13+C14+C15+C16</f>
        <v>22057480</v>
      </c>
      <c r="D4" s="21">
        <f>D5+D6+D7+D8+D9+D10+D11+D12+D13+D14+D15+D16</f>
        <v>20515840.060000006</v>
      </c>
      <c r="E4" s="36">
        <f>D4/C4</f>
        <v>0.9301080658352634</v>
      </c>
    </row>
    <row r="5" spans="1:5" x14ac:dyDescent="0.2">
      <c r="A5" s="37" t="s">
        <v>26</v>
      </c>
      <c r="B5" s="23" t="s">
        <v>27</v>
      </c>
      <c r="C5" s="24">
        <v>15156980</v>
      </c>
      <c r="D5" s="24">
        <v>14576625.560000001</v>
      </c>
      <c r="E5" s="36">
        <f t="shared" ref="E5:E68" si="0">D5/C5</f>
        <v>0.96171041724670747</v>
      </c>
    </row>
    <row r="6" spans="1:5" x14ac:dyDescent="0.2">
      <c r="A6" s="37" t="s">
        <v>28</v>
      </c>
      <c r="B6" s="23" t="s">
        <v>29</v>
      </c>
      <c r="C6" s="24">
        <v>3408200</v>
      </c>
      <c r="D6" s="24">
        <v>3251849.03</v>
      </c>
      <c r="E6" s="36">
        <f t="shared" si="0"/>
        <v>0.95412506014905218</v>
      </c>
    </row>
    <row r="7" spans="1:5" x14ac:dyDescent="0.2">
      <c r="A7" s="37" t="s">
        <v>30</v>
      </c>
      <c r="B7" s="23" t="s">
        <v>31</v>
      </c>
      <c r="C7" s="24">
        <v>910000</v>
      </c>
      <c r="D7" s="24">
        <v>894772.12</v>
      </c>
      <c r="E7" s="36">
        <f t="shared" si="0"/>
        <v>0.98326606593406596</v>
      </c>
    </row>
    <row r="8" spans="1:5" x14ac:dyDescent="0.2">
      <c r="A8" s="37" t="s">
        <v>32</v>
      </c>
      <c r="B8" s="23" t="s">
        <v>33</v>
      </c>
      <c r="C8" s="24">
        <v>1495500</v>
      </c>
      <c r="D8" s="24">
        <v>1252161.94</v>
      </c>
      <c r="E8" s="36">
        <f t="shared" si="0"/>
        <v>0.83728648612504175</v>
      </c>
    </row>
    <row r="9" spans="1:5" x14ac:dyDescent="0.2">
      <c r="A9" s="37" t="s">
        <v>34</v>
      </c>
      <c r="B9" s="23" t="s">
        <v>35</v>
      </c>
      <c r="C9" s="24">
        <v>50000</v>
      </c>
      <c r="D9" s="24">
        <v>14403.39</v>
      </c>
      <c r="E9" s="36">
        <f t="shared" si="0"/>
        <v>0.28806779999999998</v>
      </c>
    </row>
    <row r="10" spans="1:5" x14ac:dyDescent="0.2">
      <c r="A10" s="37" t="s">
        <v>36</v>
      </c>
      <c r="B10" s="23" t="s">
        <v>37</v>
      </c>
      <c r="C10" s="24">
        <v>20000</v>
      </c>
      <c r="D10" s="24">
        <v>9481.32</v>
      </c>
      <c r="E10" s="36">
        <f t="shared" si="0"/>
        <v>0.47406599999999999</v>
      </c>
    </row>
    <row r="11" spans="1:5" x14ac:dyDescent="0.2">
      <c r="A11" s="37" t="s">
        <v>38</v>
      </c>
      <c r="B11" s="23" t="s">
        <v>39</v>
      </c>
      <c r="C11" s="24">
        <v>250000</v>
      </c>
      <c r="D11" s="24">
        <v>210718.44</v>
      </c>
      <c r="E11" s="36">
        <f t="shared" si="0"/>
        <v>0.84287376000000003</v>
      </c>
    </row>
    <row r="12" spans="1:5" x14ac:dyDescent="0.2">
      <c r="A12" s="37" t="s">
        <v>40</v>
      </c>
      <c r="B12" s="23" t="s">
        <v>41</v>
      </c>
      <c r="C12" s="24">
        <v>510000</v>
      </c>
      <c r="D12" s="24">
        <v>95806.43</v>
      </c>
      <c r="E12" s="36">
        <f t="shared" si="0"/>
        <v>0.18785574509803921</v>
      </c>
    </row>
    <row r="13" spans="1:5" x14ac:dyDescent="0.2">
      <c r="A13" s="37" t="s">
        <v>42</v>
      </c>
      <c r="B13" s="23" t="s">
        <v>43</v>
      </c>
      <c r="C13" s="24">
        <v>150000</v>
      </c>
      <c r="D13" s="24">
        <v>141203.44</v>
      </c>
      <c r="E13" s="36">
        <f t="shared" si="0"/>
        <v>0.94135626666666672</v>
      </c>
    </row>
    <row r="14" spans="1:5" ht="25.5" x14ac:dyDescent="0.2">
      <c r="A14" s="37" t="s">
        <v>44</v>
      </c>
      <c r="B14" s="23" t="s">
        <v>45</v>
      </c>
      <c r="C14" s="24">
        <v>29800</v>
      </c>
      <c r="D14" s="24">
        <v>8216</v>
      </c>
      <c r="E14" s="36">
        <f t="shared" si="0"/>
        <v>0.27570469798657721</v>
      </c>
    </row>
    <row r="15" spans="1:5" x14ac:dyDescent="0.2">
      <c r="A15" s="37" t="s">
        <v>46</v>
      </c>
      <c r="B15" s="23" t="s">
        <v>47</v>
      </c>
      <c r="C15" s="24">
        <v>10000</v>
      </c>
      <c r="D15" s="24">
        <v>10000</v>
      </c>
      <c r="E15" s="36">
        <f t="shared" si="0"/>
        <v>1</v>
      </c>
    </row>
    <row r="16" spans="1:5" x14ac:dyDescent="0.2">
      <c r="A16" s="37" t="s">
        <v>48</v>
      </c>
      <c r="B16" s="23" t="s">
        <v>49</v>
      </c>
      <c r="C16" s="24">
        <v>67000</v>
      </c>
      <c r="D16" s="24">
        <v>50602.39</v>
      </c>
      <c r="E16" s="36">
        <f t="shared" si="0"/>
        <v>0.75525955223880592</v>
      </c>
    </row>
    <row r="17" spans="1:5" x14ac:dyDescent="0.2">
      <c r="A17" s="35" t="s">
        <v>52</v>
      </c>
      <c r="B17" s="20" t="s">
        <v>51</v>
      </c>
      <c r="C17" s="21">
        <f>C18+C19+C20+C21</f>
        <v>2429231</v>
      </c>
      <c r="D17" s="21">
        <f>D18+D19+D20+D21</f>
        <v>2268704</v>
      </c>
      <c r="E17" s="36">
        <f t="shared" si="0"/>
        <v>0.9339185939912672</v>
      </c>
    </row>
    <row r="18" spans="1:5" x14ac:dyDescent="0.2">
      <c r="A18" s="37" t="s">
        <v>30</v>
      </c>
      <c r="B18" s="23" t="s">
        <v>31</v>
      </c>
      <c r="C18" s="24">
        <v>550000</v>
      </c>
      <c r="D18" s="24">
        <v>511800.92</v>
      </c>
      <c r="E18" s="36">
        <f t="shared" si="0"/>
        <v>0.93054712727272726</v>
      </c>
    </row>
    <row r="19" spans="1:5" x14ac:dyDescent="0.2">
      <c r="A19" s="37" t="s">
        <v>32</v>
      </c>
      <c r="B19" s="23" t="s">
        <v>33</v>
      </c>
      <c r="C19" s="24">
        <v>171000</v>
      </c>
      <c r="D19" s="24">
        <v>88874.65</v>
      </c>
      <c r="E19" s="36">
        <f t="shared" si="0"/>
        <v>0.51973479532163736</v>
      </c>
    </row>
    <row r="20" spans="1:5" ht="25.5" x14ac:dyDescent="0.2">
      <c r="A20" s="37" t="s">
        <v>44</v>
      </c>
      <c r="B20" s="23" t="s">
        <v>45</v>
      </c>
      <c r="C20" s="24">
        <v>150000</v>
      </c>
      <c r="D20" s="24">
        <v>150000</v>
      </c>
      <c r="E20" s="36">
        <f t="shared" si="0"/>
        <v>1</v>
      </c>
    </row>
    <row r="21" spans="1:5" s="13" customFormat="1" x14ac:dyDescent="0.2">
      <c r="A21" s="35" t="s">
        <v>52</v>
      </c>
      <c r="B21" s="18" t="s">
        <v>130</v>
      </c>
      <c r="C21" s="21">
        <f>C22</f>
        <v>1558231</v>
      </c>
      <c r="D21" s="21">
        <f>D22</f>
        <v>1518028.43</v>
      </c>
      <c r="E21" s="36">
        <f t="shared" si="0"/>
        <v>0.97419986510344092</v>
      </c>
    </row>
    <row r="22" spans="1:5" ht="25.5" x14ac:dyDescent="0.2">
      <c r="A22" s="37" t="s">
        <v>53</v>
      </c>
      <c r="B22" s="23" t="s">
        <v>54</v>
      </c>
      <c r="C22" s="24">
        <v>1558231</v>
      </c>
      <c r="D22" s="24">
        <v>1518028.43</v>
      </c>
      <c r="E22" s="36">
        <f t="shared" si="0"/>
        <v>0.97419986510344092</v>
      </c>
    </row>
    <row r="23" spans="1:5" x14ac:dyDescent="0.2">
      <c r="A23" s="35" t="s">
        <v>57</v>
      </c>
      <c r="B23" s="18" t="s">
        <v>131</v>
      </c>
      <c r="C23" s="21">
        <f>C24+C25+C26+C27+C28+C29+C30+C31+C32+C33+C34+C35+C36</f>
        <v>50809914</v>
      </c>
      <c r="D23" s="21">
        <f>D24+D25+D26+D27+D28+D29+D30+D31+D32+D33+D34+D35+D36</f>
        <v>49672814.82</v>
      </c>
      <c r="E23" s="36">
        <f t="shared" si="0"/>
        <v>0.97762052539589028</v>
      </c>
    </row>
    <row r="24" spans="1:5" x14ac:dyDescent="0.2">
      <c r="A24" s="37" t="s">
        <v>26</v>
      </c>
      <c r="B24" s="23" t="s">
        <v>27</v>
      </c>
      <c r="C24" s="24">
        <v>30986618</v>
      </c>
      <c r="D24" s="24">
        <v>30968918.960000001</v>
      </c>
      <c r="E24" s="36">
        <f t="shared" si="0"/>
        <v>0.99942881665885575</v>
      </c>
    </row>
    <row r="25" spans="1:5" x14ac:dyDescent="0.2">
      <c r="A25" s="37" t="s">
        <v>28</v>
      </c>
      <c r="B25" s="23" t="s">
        <v>29</v>
      </c>
      <c r="C25" s="24">
        <v>6982395</v>
      </c>
      <c r="D25" s="24">
        <v>6954315.4699999997</v>
      </c>
      <c r="E25" s="36">
        <f t="shared" si="0"/>
        <v>0.99597852456069869</v>
      </c>
    </row>
    <row r="26" spans="1:5" x14ac:dyDescent="0.2">
      <c r="A26" s="37" t="s">
        <v>30</v>
      </c>
      <c r="B26" s="23" t="s">
        <v>31</v>
      </c>
      <c r="C26" s="24">
        <v>1177816</v>
      </c>
      <c r="D26" s="24">
        <v>1144744.95</v>
      </c>
      <c r="E26" s="36">
        <f t="shared" si="0"/>
        <v>0.97192171782349701</v>
      </c>
    </row>
    <row r="27" spans="1:5" x14ac:dyDescent="0.2">
      <c r="A27" s="37" t="s">
        <v>58</v>
      </c>
      <c r="B27" s="23" t="s">
        <v>59</v>
      </c>
      <c r="C27" s="24">
        <v>43000</v>
      </c>
      <c r="D27" s="24">
        <v>39661</v>
      </c>
      <c r="E27" s="36">
        <f t="shared" si="0"/>
        <v>0.92234883720930227</v>
      </c>
    </row>
    <row r="28" spans="1:5" x14ac:dyDescent="0.2">
      <c r="A28" s="37" t="s">
        <v>60</v>
      </c>
      <c r="B28" s="23" t="s">
        <v>61</v>
      </c>
      <c r="C28" s="24">
        <v>4376180</v>
      </c>
      <c r="D28" s="24">
        <v>4155216.18</v>
      </c>
      <c r="E28" s="36">
        <f t="shared" si="0"/>
        <v>0.94950760252092015</v>
      </c>
    </row>
    <row r="29" spans="1:5" x14ac:dyDescent="0.2">
      <c r="A29" s="37" t="s">
        <v>32</v>
      </c>
      <c r="B29" s="23" t="s">
        <v>33</v>
      </c>
      <c r="C29" s="24">
        <v>2674014</v>
      </c>
      <c r="D29" s="24">
        <v>2431131.4900000002</v>
      </c>
      <c r="E29" s="36">
        <f t="shared" si="0"/>
        <v>0.90916931998112205</v>
      </c>
    </row>
    <row r="30" spans="1:5" x14ac:dyDescent="0.2">
      <c r="A30" s="37" t="s">
        <v>34</v>
      </c>
      <c r="B30" s="23" t="s">
        <v>35</v>
      </c>
      <c r="C30" s="24">
        <v>32230</v>
      </c>
      <c r="D30" s="24">
        <v>18232.05</v>
      </c>
      <c r="E30" s="36">
        <f t="shared" si="0"/>
        <v>0.56568569655600365</v>
      </c>
    </row>
    <row r="31" spans="1:5" x14ac:dyDescent="0.2">
      <c r="A31" s="37" t="s">
        <v>36</v>
      </c>
      <c r="B31" s="23" t="s">
        <v>37</v>
      </c>
      <c r="C31" s="24">
        <v>352110</v>
      </c>
      <c r="D31" s="24">
        <v>319344.03000000003</v>
      </c>
      <c r="E31" s="36">
        <f t="shared" si="0"/>
        <v>0.90694393797392869</v>
      </c>
    </row>
    <row r="32" spans="1:5" x14ac:dyDescent="0.2">
      <c r="A32" s="37" t="s">
        <v>38</v>
      </c>
      <c r="B32" s="23" t="s">
        <v>39</v>
      </c>
      <c r="C32" s="24">
        <v>931420</v>
      </c>
      <c r="D32" s="24">
        <v>774244</v>
      </c>
      <c r="E32" s="36">
        <f t="shared" si="0"/>
        <v>0.83125120783320094</v>
      </c>
    </row>
    <row r="33" spans="1:5" x14ac:dyDescent="0.2">
      <c r="A33" s="37" t="s">
        <v>40</v>
      </c>
      <c r="B33" s="23" t="s">
        <v>41</v>
      </c>
      <c r="C33" s="24">
        <v>3043623</v>
      </c>
      <c r="D33" s="24">
        <v>2672848.7999999998</v>
      </c>
      <c r="E33" s="36">
        <f t="shared" si="0"/>
        <v>0.87817998484043513</v>
      </c>
    </row>
    <row r="34" spans="1:5" x14ac:dyDescent="0.2">
      <c r="A34" s="37" t="s">
        <v>42</v>
      </c>
      <c r="B34" s="23" t="s">
        <v>43</v>
      </c>
      <c r="C34" s="24">
        <v>159920</v>
      </c>
      <c r="D34" s="24">
        <v>149814.57999999999</v>
      </c>
      <c r="E34" s="36">
        <f t="shared" si="0"/>
        <v>0.93680952976488241</v>
      </c>
    </row>
    <row r="35" spans="1:5" ht="25.5" x14ac:dyDescent="0.2">
      <c r="A35" s="37" t="s">
        <v>44</v>
      </c>
      <c r="B35" s="23" t="s">
        <v>45</v>
      </c>
      <c r="C35" s="24">
        <v>41588</v>
      </c>
      <c r="D35" s="24">
        <v>37623</v>
      </c>
      <c r="E35" s="36">
        <f t="shared" si="0"/>
        <v>0.90465999807636821</v>
      </c>
    </row>
    <row r="36" spans="1:5" x14ac:dyDescent="0.2">
      <c r="A36" s="37" t="s">
        <v>48</v>
      </c>
      <c r="B36" s="23" t="s">
        <v>49</v>
      </c>
      <c r="C36" s="24">
        <v>9000</v>
      </c>
      <c r="D36" s="24">
        <v>6720.31</v>
      </c>
      <c r="E36" s="36">
        <f t="shared" si="0"/>
        <v>0.74670111111111115</v>
      </c>
    </row>
    <row r="37" spans="1:5" ht="25.5" x14ac:dyDescent="0.2">
      <c r="A37" s="35" t="s">
        <v>64</v>
      </c>
      <c r="B37" s="20" t="s">
        <v>63</v>
      </c>
      <c r="C37" s="21">
        <f>C38</f>
        <v>300000</v>
      </c>
      <c r="D37" s="21">
        <f>D38</f>
        <v>300000</v>
      </c>
      <c r="E37" s="36">
        <f t="shared" si="0"/>
        <v>1</v>
      </c>
    </row>
    <row r="38" spans="1:5" ht="25.5" x14ac:dyDescent="0.2">
      <c r="A38" s="37" t="s">
        <v>53</v>
      </c>
      <c r="B38" s="23" t="s">
        <v>54</v>
      </c>
      <c r="C38" s="24">
        <v>300000</v>
      </c>
      <c r="D38" s="24">
        <v>300000</v>
      </c>
      <c r="E38" s="36">
        <f t="shared" si="0"/>
        <v>1</v>
      </c>
    </row>
    <row r="39" spans="1:5" x14ac:dyDescent="0.2">
      <c r="A39" s="35" t="s">
        <v>67</v>
      </c>
      <c r="B39" s="20" t="s">
        <v>66</v>
      </c>
      <c r="C39" s="21">
        <f>C40+C41</f>
        <v>264000</v>
      </c>
      <c r="D39" s="21">
        <f>D40+D41</f>
        <v>252899.55</v>
      </c>
      <c r="E39" s="36">
        <f t="shared" si="0"/>
        <v>0.95795284090909083</v>
      </c>
    </row>
    <row r="40" spans="1:5" x14ac:dyDescent="0.2">
      <c r="A40" s="37" t="s">
        <v>30</v>
      </c>
      <c r="B40" s="23" t="s">
        <v>31</v>
      </c>
      <c r="C40" s="24">
        <v>196000</v>
      </c>
      <c r="D40" s="24">
        <v>185139.55</v>
      </c>
      <c r="E40" s="36">
        <f t="shared" si="0"/>
        <v>0.94458954081632651</v>
      </c>
    </row>
    <row r="41" spans="1:5" ht="25.5" x14ac:dyDescent="0.2">
      <c r="A41" s="37" t="s">
        <v>44</v>
      </c>
      <c r="B41" s="23" t="s">
        <v>45</v>
      </c>
      <c r="C41" s="24">
        <v>68000</v>
      </c>
      <c r="D41" s="24">
        <v>67760</v>
      </c>
      <c r="E41" s="36">
        <f t="shared" si="0"/>
        <v>0.99647058823529411</v>
      </c>
    </row>
    <row r="42" spans="1:5" ht="51" x14ac:dyDescent="0.2">
      <c r="A42" s="35" t="s">
        <v>70</v>
      </c>
      <c r="B42" s="20" t="s">
        <v>69</v>
      </c>
      <c r="C42" s="21">
        <f>C43</f>
        <v>280000</v>
      </c>
      <c r="D42" s="21">
        <f>D43</f>
        <v>270000</v>
      </c>
      <c r="E42" s="36">
        <f t="shared" si="0"/>
        <v>0.9642857142857143</v>
      </c>
    </row>
    <row r="43" spans="1:5" ht="25.5" x14ac:dyDescent="0.2">
      <c r="A43" s="37" t="s">
        <v>44</v>
      </c>
      <c r="B43" s="23" t="s">
        <v>45</v>
      </c>
      <c r="C43" s="24">
        <v>280000</v>
      </c>
      <c r="D43" s="24">
        <v>270000</v>
      </c>
      <c r="E43" s="36">
        <f t="shared" si="0"/>
        <v>0.9642857142857143</v>
      </c>
    </row>
    <row r="44" spans="1:5" ht="25.5" x14ac:dyDescent="0.2">
      <c r="A44" s="35" t="s">
        <v>73</v>
      </c>
      <c r="B44" s="20" t="s">
        <v>72</v>
      </c>
      <c r="C44" s="21">
        <f>C45</f>
        <v>2935831</v>
      </c>
      <c r="D44" s="21">
        <f>D45</f>
        <v>2594300</v>
      </c>
      <c r="E44" s="36">
        <f t="shared" si="0"/>
        <v>0.8836680313001668</v>
      </c>
    </row>
    <row r="45" spans="1:5" x14ac:dyDescent="0.2">
      <c r="A45" s="37" t="s">
        <v>46</v>
      </c>
      <c r="B45" s="23" t="s">
        <v>47</v>
      </c>
      <c r="C45" s="24">
        <v>2935831</v>
      </c>
      <c r="D45" s="24">
        <v>2594300</v>
      </c>
      <c r="E45" s="36">
        <f t="shared" si="0"/>
        <v>0.8836680313001668</v>
      </c>
    </row>
    <row r="46" spans="1:5" x14ac:dyDescent="0.2">
      <c r="A46" s="35" t="s">
        <v>76</v>
      </c>
      <c r="B46" s="20" t="s">
        <v>126</v>
      </c>
      <c r="C46" s="21">
        <f>C47+C48+C49+C50+C51+C52+C53+C54</f>
        <v>2763152</v>
      </c>
      <c r="D46" s="21">
        <f>D47+D48+D49+D50+D51+D52+D53+D54</f>
        <v>2716517.6300000004</v>
      </c>
      <c r="E46" s="36">
        <f t="shared" si="0"/>
        <v>0.98312276342380023</v>
      </c>
    </row>
    <row r="47" spans="1:5" x14ac:dyDescent="0.2">
      <c r="A47" s="37" t="s">
        <v>26</v>
      </c>
      <c r="B47" s="23" t="s">
        <v>27</v>
      </c>
      <c r="C47" s="24">
        <v>1633900</v>
      </c>
      <c r="D47" s="24">
        <v>1633810.18</v>
      </c>
      <c r="E47" s="36">
        <f t="shared" si="0"/>
        <v>0.99994502723544887</v>
      </c>
    </row>
    <row r="48" spans="1:5" x14ac:dyDescent="0.2">
      <c r="A48" s="37" t="s">
        <v>28</v>
      </c>
      <c r="B48" s="23" t="s">
        <v>29</v>
      </c>
      <c r="C48" s="24">
        <v>363390</v>
      </c>
      <c r="D48" s="24">
        <v>350527.86</v>
      </c>
      <c r="E48" s="36">
        <f t="shared" si="0"/>
        <v>0.96460513497894818</v>
      </c>
    </row>
    <row r="49" spans="1:5" x14ac:dyDescent="0.2">
      <c r="A49" s="37" t="s">
        <v>30</v>
      </c>
      <c r="B49" s="23" t="s">
        <v>31</v>
      </c>
      <c r="C49" s="24">
        <v>74452</v>
      </c>
      <c r="D49" s="24">
        <v>74437</v>
      </c>
      <c r="E49" s="36">
        <f t="shared" si="0"/>
        <v>0.99979852791060009</v>
      </c>
    </row>
    <row r="50" spans="1:5" x14ac:dyDescent="0.2">
      <c r="A50" s="37" t="s">
        <v>32</v>
      </c>
      <c r="B50" s="23" t="s">
        <v>33</v>
      </c>
      <c r="C50" s="24">
        <v>10000</v>
      </c>
      <c r="D50" s="24">
        <v>7705</v>
      </c>
      <c r="E50" s="36">
        <f t="shared" si="0"/>
        <v>0.77049999999999996</v>
      </c>
    </row>
    <row r="51" spans="1:5" x14ac:dyDescent="0.2">
      <c r="A51" s="37" t="s">
        <v>36</v>
      </c>
      <c r="B51" s="23" t="s">
        <v>37</v>
      </c>
      <c r="C51" s="24">
        <v>2510</v>
      </c>
      <c r="D51" s="24">
        <v>1650.45</v>
      </c>
      <c r="E51" s="36">
        <f t="shared" si="0"/>
        <v>0.6575498007968128</v>
      </c>
    </row>
    <row r="52" spans="1:5" x14ac:dyDescent="0.2">
      <c r="A52" s="37" t="s">
        <v>38</v>
      </c>
      <c r="B52" s="23" t="s">
        <v>39</v>
      </c>
      <c r="C52" s="24">
        <v>30000</v>
      </c>
      <c r="D52" s="24">
        <v>29300</v>
      </c>
      <c r="E52" s="36">
        <f t="shared" si="0"/>
        <v>0.97666666666666668</v>
      </c>
    </row>
    <row r="53" spans="1:5" x14ac:dyDescent="0.2">
      <c r="A53" s="37" t="s">
        <v>42</v>
      </c>
      <c r="B53" s="23" t="s">
        <v>43</v>
      </c>
      <c r="C53" s="24">
        <v>188900</v>
      </c>
      <c r="D53" s="24">
        <v>185894.24</v>
      </c>
      <c r="E53" s="36">
        <f t="shared" si="0"/>
        <v>0.9840880889359449</v>
      </c>
    </row>
    <row r="54" spans="1:5" ht="25.5" x14ac:dyDescent="0.2">
      <c r="A54" s="37" t="s">
        <v>44</v>
      </c>
      <c r="B54" s="23" t="s">
        <v>45</v>
      </c>
      <c r="C54" s="24">
        <v>460000</v>
      </c>
      <c r="D54" s="24">
        <v>433192.9</v>
      </c>
      <c r="E54" s="36">
        <f t="shared" si="0"/>
        <v>0.94172369565217395</v>
      </c>
    </row>
    <row r="55" spans="1:5" x14ac:dyDescent="0.2">
      <c r="A55" s="35" t="s">
        <v>79</v>
      </c>
      <c r="B55" s="20" t="s">
        <v>127</v>
      </c>
      <c r="C55" s="21">
        <f>C56</f>
        <v>700300</v>
      </c>
      <c r="D55" s="21">
        <f>D56</f>
        <v>700296.4</v>
      </c>
      <c r="E55" s="36">
        <f t="shared" si="0"/>
        <v>0.99999485934599464</v>
      </c>
    </row>
    <row r="56" spans="1:5" ht="25.5" x14ac:dyDescent="0.2">
      <c r="A56" s="37" t="s">
        <v>53</v>
      </c>
      <c r="B56" s="23" t="s">
        <v>54</v>
      </c>
      <c r="C56" s="24">
        <v>700300</v>
      </c>
      <c r="D56" s="24">
        <v>700296.4</v>
      </c>
      <c r="E56" s="36">
        <f t="shared" si="0"/>
        <v>0.99999485934599464</v>
      </c>
    </row>
    <row r="57" spans="1:5" x14ac:dyDescent="0.2">
      <c r="A57" s="35" t="s">
        <v>82</v>
      </c>
      <c r="B57" s="20" t="s">
        <v>81</v>
      </c>
      <c r="C57" s="21">
        <f>C58+C59+C60</f>
        <v>955000</v>
      </c>
      <c r="D57" s="21">
        <f>D58+D59+D60</f>
        <v>946060</v>
      </c>
      <c r="E57" s="36">
        <f t="shared" si="0"/>
        <v>0.99063874345549741</v>
      </c>
    </row>
    <row r="58" spans="1:5" x14ac:dyDescent="0.2">
      <c r="A58" s="37" t="s">
        <v>30</v>
      </c>
      <c r="B58" s="23" t="s">
        <v>31</v>
      </c>
      <c r="C58" s="24">
        <v>103000</v>
      </c>
      <c r="D58" s="24">
        <v>94180</v>
      </c>
      <c r="E58" s="36">
        <f t="shared" si="0"/>
        <v>0.91436893203883496</v>
      </c>
    </row>
    <row r="59" spans="1:5" x14ac:dyDescent="0.2">
      <c r="A59" s="37" t="s">
        <v>32</v>
      </c>
      <c r="B59" s="23" t="s">
        <v>33</v>
      </c>
      <c r="C59" s="24">
        <v>32000</v>
      </c>
      <c r="D59" s="24">
        <v>32000</v>
      </c>
      <c r="E59" s="36">
        <f t="shared" si="0"/>
        <v>1</v>
      </c>
    </row>
    <row r="60" spans="1:5" ht="25.5" x14ac:dyDescent="0.2">
      <c r="A60" s="37" t="s">
        <v>44</v>
      </c>
      <c r="B60" s="23" t="s">
        <v>45</v>
      </c>
      <c r="C60" s="24">
        <v>820000</v>
      </c>
      <c r="D60" s="24">
        <v>819880</v>
      </c>
      <c r="E60" s="36">
        <f t="shared" si="0"/>
        <v>0.99985365853658537</v>
      </c>
    </row>
    <row r="61" spans="1:5" x14ac:dyDescent="0.2">
      <c r="A61" s="35" t="s">
        <v>85</v>
      </c>
      <c r="B61" s="20" t="s">
        <v>128</v>
      </c>
      <c r="C61" s="21">
        <f>C62</f>
        <v>2610511</v>
      </c>
      <c r="D61" s="21">
        <f>D62</f>
        <v>2610509.02</v>
      </c>
      <c r="E61" s="36">
        <f t="shared" si="0"/>
        <v>0.99999924152780817</v>
      </c>
    </row>
    <row r="62" spans="1:5" ht="25.5" x14ac:dyDescent="0.2">
      <c r="A62" s="37" t="s">
        <v>53</v>
      </c>
      <c r="B62" s="23" t="s">
        <v>54</v>
      </c>
      <c r="C62" s="24">
        <v>2610511</v>
      </c>
      <c r="D62" s="24">
        <v>2610509.02</v>
      </c>
      <c r="E62" s="36">
        <f t="shared" si="0"/>
        <v>0.99999924152780817</v>
      </c>
    </row>
    <row r="63" spans="1:5" ht="38.25" x14ac:dyDescent="0.2">
      <c r="A63" s="35" t="s">
        <v>88</v>
      </c>
      <c r="B63" s="20" t="s">
        <v>87</v>
      </c>
      <c r="C63" s="21">
        <f>C64+C66</f>
        <v>7290476</v>
      </c>
      <c r="D63" s="21">
        <f>D64+D66</f>
        <v>7248231.3899999997</v>
      </c>
      <c r="E63" s="36">
        <f t="shared" si="0"/>
        <v>0.99420550729472257</v>
      </c>
    </row>
    <row r="64" spans="1:5" s="14" customFormat="1" x14ac:dyDescent="0.2">
      <c r="A64" s="35" t="s">
        <v>88</v>
      </c>
      <c r="B64" s="18" t="s">
        <v>132</v>
      </c>
      <c r="C64" s="21">
        <f>C65</f>
        <v>7210476</v>
      </c>
      <c r="D64" s="21">
        <f>D65</f>
        <v>7168475.3499999996</v>
      </c>
      <c r="E64" s="36">
        <f t="shared" si="0"/>
        <v>0.99417505168868181</v>
      </c>
    </row>
    <row r="65" spans="1:5" s="15" customFormat="1" ht="25.5" x14ac:dyDescent="0.2">
      <c r="A65" s="37" t="s">
        <v>53</v>
      </c>
      <c r="B65" s="23" t="s">
        <v>54</v>
      </c>
      <c r="C65" s="24">
        <v>7210476</v>
      </c>
      <c r="D65" s="24">
        <v>7168475.3499999996</v>
      </c>
      <c r="E65" s="36">
        <f t="shared" si="0"/>
        <v>0.99417505168868181</v>
      </c>
    </row>
    <row r="66" spans="1:5" s="15" customFormat="1" ht="25.5" x14ac:dyDescent="0.2">
      <c r="A66" s="35" t="s">
        <v>88</v>
      </c>
      <c r="B66" s="18" t="s">
        <v>133</v>
      </c>
      <c r="C66" s="21">
        <f>C67</f>
        <v>80000</v>
      </c>
      <c r="D66" s="21">
        <f>D67</f>
        <v>79756.039999999994</v>
      </c>
      <c r="E66" s="36">
        <f t="shared" si="0"/>
        <v>0.99695049999999996</v>
      </c>
    </row>
    <row r="67" spans="1:5" s="16" customFormat="1" ht="25.5" x14ac:dyDescent="0.2">
      <c r="A67" s="37" t="s">
        <v>53</v>
      </c>
      <c r="B67" s="23" t="s">
        <v>54</v>
      </c>
      <c r="C67" s="24">
        <v>80000</v>
      </c>
      <c r="D67" s="24">
        <v>79756.039999999994</v>
      </c>
      <c r="E67" s="36">
        <f t="shared" si="0"/>
        <v>0.99695049999999996</v>
      </c>
    </row>
    <row r="68" spans="1:5" x14ac:dyDescent="0.2">
      <c r="A68" s="35" t="s">
        <v>91</v>
      </c>
      <c r="B68" s="20" t="s">
        <v>90</v>
      </c>
      <c r="C68" s="21">
        <f>C69+C70</f>
        <v>27663739</v>
      </c>
      <c r="D68" s="21">
        <f>D69+D70</f>
        <v>27008272.210000001</v>
      </c>
      <c r="E68" s="36">
        <f t="shared" si="0"/>
        <v>0.97630592198690136</v>
      </c>
    </row>
    <row r="69" spans="1:5" x14ac:dyDescent="0.2">
      <c r="A69" s="37" t="s">
        <v>38</v>
      </c>
      <c r="B69" s="23" t="s">
        <v>39</v>
      </c>
      <c r="C69" s="24">
        <v>2850000</v>
      </c>
      <c r="D69" s="24">
        <v>2403386.0499999998</v>
      </c>
      <c r="E69" s="36">
        <f t="shared" ref="E69:E86" si="1">D69/C69</f>
        <v>0.84329335087719293</v>
      </c>
    </row>
    <row r="70" spans="1:5" s="17" customFormat="1" x14ac:dyDescent="0.2">
      <c r="A70" s="35" t="s">
        <v>91</v>
      </c>
      <c r="B70" s="18" t="s">
        <v>134</v>
      </c>
      <c r="C70" s="21">
        <f>C71</f>
        <v>24813739</v>
      </c>
      <c r="D70" s="21">
        <f>D71</f>
        <v>24604886.16</v>
      </c>
      <c r="E70" s="36">
        <f t="shared" si="1"/>
        <v>0.99158317736798962</v>
      </c>
    </row>
    <row r="71" spans="1:5" ht="25.5" x14ac:dyDescent="0.2">
      <c r="A71" s="37" t="s">
        <v>53</v>
      </c>
      <c r="B71" s="23" t="s">
        <v>54</v>
      </c>
      <c r="C71" s="24">
        <v>24813739</v>
      </c>
      <c r="D71" s="24">
        <v>24604886.16</v>
      </c>
      <c r="E71" s="36">
        <f t="shared" si="1"/>
        <v>0.99158317736798962</v>
      </c>
    </row>
    <row r="72" spans="1:5" x14ac:dyDescent="0.2">
      <c r="A72" s="35" t="s">
        <v>94</v>
      </c>
      <c r="B72" s="18" t="s">
        <v>134</v>
      </c>
      <c r="C72" s="21">
        <f>C73</f>
        <v>2250000</v>
      </c>
      <c r="D72" s="21">
        <f>D73</f>
        <v>2249998</v>
      </c>
      <c r="E72" s="36">
        <f t="shared" si="1"/>
        <v>0.99999911111111106</v>
      </c>
    </row>
    <row r="73" spans="1:5" ht="25.5" x14ac:dyDescent="0.2">
      <c r="A73" s="37" t="s">
        <v>53</v>
      </c>
      <c r="B73" s="23" t="s">
        <v>54</v>
      </c>
      <c r="C73" s="24">
        <v>2250000</v>
      </c>
      <c r="D73" s="24">
        <v>2249998</v>
      </c>
      <c r="E73" s="36">
        <f t="shared" si="1"/>
        <v>0.99999911111111106</v>
      </c>
    </row>
    <row r="74" spans="1:5" x14ac:dyDescent="0.2">
      <c r="A74" s="35" t="s">
        <v>98</v>
      </c>
      <c r="B74" s="18" t="s">
        <v>135</v>
      </c>
      <c r="C74" s="21">
        <f>C75</f>
        <v>109177</v>
      </c>
      <c r="D74" s="21">
        <f>D75</f>
        <v>99930.84</v>
      </c>
      <c r="E74" s="36">
        <f t="shared" si="1"/>
        <v>0.91531036756826067</v>
      </c>
    </row>
    <row r="75" spans="1:5" ht="25.5" x14ac:dyDescent="0.2">
      <c r="A75" s="37" t="s">
        <v>53</v>
      </c>
      <c r="B75" s="23" t="s">
        <v>54</v>
      </c>
      <c r="C75" s="24">
        <v>109177</v>
      </c>
      <c r="D75" s="24">
        <v>99930.84</v>
      </c>
      <c r="E75" s="36">
        <f t="shared" si="1"/>
        <v>0.91531036756826067</v>
      </c>
    </row>
    <row r="76" spans="1:5" x14ac:dyDescent="0.2">
      <c r="A76" s="35" t="s">
        <v>101</v>
      </c>
      <c r="B76" s="20" t="s">
        <v>100</v>
      </c>
      <c r="C76" s="21">
        <f>C77</f>
        <v>535000</v>
      </c>
      <c r="D76" s="21">
        <f>D77</f>
        <v>514771</v>
      </c>
      <c r="E76" s="36">
        <f t="shared" si="1"/>
        <v>0.962188785046729</v>
      </c>
    </row>
    <row r="77" spans="1:5" x14ac:dyDescent="0.2">
      <c r="A77" s="37" t="s">
        <v>32</v>
      </c>
      <c r="B77" s="23" t="s">
        <v>33</v>
      </c>
      <c r="C77" s="24">
        <v>535000</v>
      </c>
      <c r="D77" s="24">
        <v>514771</v>
      </c>
      <c r="E77" s="36">
        <f t="shared" si="1"/>
        <v>0.962188785046729</v>
      </c>
    </row>
    <row r="78" spans="1:5" ht="25.5" x14ac:dyDescent="0.2">
      <c r="A78" s="35" t="s">
        <v>104</v>
      </c>
      <c r="B78" s="20" t="s">
        <v>103</v>
      </c>
      <c r="C78" s="21">
        <f>C79</f>
        <v>45000</v>
      </c>
      <c r="D78" s="21">
        <f>D79</f>
        <v>17070</v>
      </c>
      <c r="E78" s="36">
        <f t="shared" si="1"/>
        <v>0.37933333333333336</v>
      </c>
    </row>
    <row r="79" spans="1:5" x14ac:dyDescent="0.2">
      <c r="A79" s="37" t="s">
        <v>32</v>
      </c>
      <c r="B79" s="23" t="s">
        <v>33</v>
      </c>
      <c r="C79" s="24">
        <v>45000</v>
      </c>
      <c r="D79" s="24">
        <v>17070</v>
      </c>
      <c r="E79" s="36">
        <f t="shared" si="1"/>
        <v>0.37933333333333336</v>
      </c>
    </row>
    <row r="80" spans="1:5" x14ac:dyDescent="0.2">
      <c r="A80" s="35" t="s">
        <v>107</v>
      </c>
      <c r="B80" s="20" t="s">
        <v>129</v>
      </c>
      <c r="C80" s="21">
        <f>C81</f>
        <v>2050000</v>
      </c>
      <c r="D80" s="21">
        <f>D81</f>
        <v>2049571.39</v>
      </c>
      <c r="E80" s="36">
        <f t="shared" si="1"/>
        <v>0.99979092195121944</v>
      </c>
    </row>
    <row r="81" spans="1:5" ht="25.5" x14ac:dyDescent="0.2">
      <c r="A81" s="37" t="s">
        <v>53</v>
      </c>
      <c r="B81" s="23" t="s">
        <v>54</v>
      </c>
      <c r="C81" s="24">
        <v>2050000</v>
      </c>
      <c r="D81" s="24">
        <v>2049571.39</v>
      </c>
      <c r="E81" s="36">
        <f t="shared" si="1"/>
        <v>0.99979092195121944</v>
      </c>
    </row>
    <row r="82" spans="1:5" ht="25.5" x14ac:dyDescent="0.2">
      <c r="A82" s="35" t="s">
        <v>110</v>
      </c>
      <c r="B82" s="20" t="s">
        <v>109</v>
      </c>
      <c r="C82" s="21">
        <f>C83</f>
        <v>100000</v>
      </c>
      <c r="D82" s="21">
        <f>D83</f>
        <v>0</v>
      </c>
      <c r="E82" s="36">
        <f t="shared" si="1"/>
        <v>0</v>
      </c>
    </row>
    <row r="83" spans="1:5" x14ac:dyDescent="0.2">
      <c r="A83" s="37" t="s">
        <v>32</v>
      </c>
      <c r="B83" s="23" t="s">
        <v>33</v>
      </c>
      <c r="C83" s="24">
        <v>100000</v>
      </c>
      <c r="D83" s="24">
        <v>0</v>
      </c>
      <c r="E83" s="36">
        <f t="shared" si="1"/>
        <v>0</v>
      </c>
    </row>
    <row r="84" spans="1:5" x14ac:dyDescent="0.2">
      <c r="A84" s="35" t="s">
        <v>113</v>
      </c>
      <c r="B84" s="20" t="s">
        <v>112</v>
      </c>
      <c r="C84" s="21">
        <f>C85</f>
        <v>1000000</v>
      </c>
      <c r="D84" s="21">
        <f>D85</f>
        <v>1000000</v>
      </c>
      <c r="E84" s="36">
        <f t="shared" si="1"/>
        <v>1</v>
      </c>
    </row>
    <row r="85" spans="1:5" ht="26.25" thickBot="1" x14ac:dyDescent="0.25">
      <c r="A85" s="38" t="s">
        <v>114</v>
      </c>
      <c r="B85" s="27" t="s">
        <v>115</v>
      </c>
      <c r="C85" s="28">
        <v>1000000</v>
      </c>
      <c r="D85" s="28">
        <v>1000000</v>
      </c>
      <c r="E85" s="39">
        <f t="shared" si="1"/>
        <v>1</v>
      </c>
    </row>
    <row r="86" spans="1:5" ht="23.25" customHeight="1" thickBot="1" x14ac:dyDescent="0.25">
      <c r="A86" s="29" t="s">
        <v>116</v>
      </c>
      <c r="B86" s="30" t="s">
        <v>117</v>
      </c>
      <c r="C86" s="40">
        <f>C4+C17+C23+C37+C39+C42+C44+C46+C55+C57+C61+C63+C68+C72+C74+C76+C78+C80+C82+C84</f>
        <v>127148811</v>
      </c>
      <c r="D86" s="40">
        <f>D4+D17+D23+D37+D39+D42+D44+D46+D55+D57+D61+D63+D68+D72+D74+D76+D78+D80+D82+D84</f>
        <v>123035786.31000002</v>
      </c>
      <c r="E86" s="31">
        <f t="shared" si="1"/>
        <v>0.96765188240730005</v>
      </c>
    </row>
    <row r="87" spans="1:5" x14ac:dyDescent="0.2">
      <c r="A87" s="3"/>
      <c r="B87" s="3"/>
      <c r="C87" s="3"/>
      <c r="D87" s="3"/>
      <c r="E87" s="3"/>
    </row>
    <row r="88" spans="1:5" x14ac:dyDescent="0.2">
      <c r="B88" s="17" t="s">
        <v>138</v>
      </c>
      <c r="E88" s="17" t="s">
        <v>139</v>
      </c>
    </row>
  </sheetData>
  <mergeCells count="2">
    <mergeCell ref="A1:D1"/>
    <mergeCell ref="A2:D2"/>
  </mergeCells>
  <pageMargins left="0.31496062992125984" right="0.31496062992125984" top="0.39370078740157483" bottom="0.39370078740157483" header="0" footer="0"/>
  <pageSetup paperSize="9" scale="96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повна</vt:lpstr>
      <vt:lpstr>скор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Marina_Rada</cp:lastModifiedBy>
  <cp:lastPrinted>2020-01-21T09:40:09Z</cp:lastPrinted>
  <dcterms:created xsi:type="dcterms:W3CDTF">2020-01-10T09:52:27Z</dcterms:created>
  <dcterms:modified xsi:type="dcterms:W3CDTF">2020-02-11T08:53:15Z</dcterms:modified>
</cp:coreProperties>
</file>