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доходи  2020 ЗФ" sheetId="8" r:id="rId1"/>
    <sheet name="доходи  2020 СФ" sheetId="7" r:id="rId2"/>
    <sheet name="Видатки в розрізі " sheetId="10" r:id="rId3"/>
    <sheet name="Видатки  2020 СФ" sheetId="9" r:id="rId4"/>
    <sheet name="Лист1" sheetId="11" r:id="rId5"/>
  </sheets>
  <calcPr calcId="162913"/>
</workbook>
</file>

<file path=xl/calcChain.xml><?xml version="1.0" encoding="utf-8"?>
<calcChain xmlns="http://schemas.openxmlformats.org/spreadsheetml/2006/main">
  <c r="E12" i="9" l="1"/>
  <c r="F11" i="9" s="1"/>
  <c r="D12" i="9"/>
  <c r="D13" i="9" s="1"/>
  <c r="D65" i="10"/>
  <c r="D66" i="10" s="1"/>
  <c r="D28" i="10"/>
  <c r="F61" i="10"/>
  <c r="D62" i="10"/>
  <c r="E62" i="10"/>
  <c r="E66" i="10" s="1"/>
  <c r="C62" i="10"/>
  <c r="F58" i="10"/>
  <c r="F57" i="10"/>
  <c r="D59" i="10"/>
  <c r="F53" i="10"/>
  <c r="F54" i="10"/>
  <c r="F52" i="10"/>
  <c r="C55" i="10"/>
  <c r="D55" i="10"/>
  <c r="D50" i="10"/>
  <c r="F46" i="10"/>
  <c r="F45" i="10"/>
  <c r="C47" i="10"/>
  <c r="D47" i="10"/>
  <c r="F31" i="10"/>
  <c r="F32" i="10"/>
  <c r="F33" i="10"/>
  <c r="F34" i="10"/>
  <c r="F30" i="10"/>
  <c r="F38" i="10"/>
  <c r="F39" i="10"/>
  <c r="F40" i="10"/>
  <c r="F41" i="10"/>
  <c r="F42" i="10"/>
  <c r="F37" i="10"/>
  <c r="D43" i="10"/>
  <c r="C43" i="10"/>
  <c r="E9" i="9"/>
  <c r="D9" i="9"/>
  <c r="E6" i="9"/>
  <c r="D6" i="9"/>
  <c r="D35" i="10"/>
  <c r="C35" i="10"/>
  <c r="F16" i="10"/>
  <c r="F17" i="10"/>
  <c r="F18" i="10"/>
  <c r="F19" i="10"/>
  <c r="F20" i="10"/>
  <c r="F21" i="10"/>
  <c r="F22" i="10"/>
  <c r="F23" i="10"/>
  <c r="F24" i="10"/>
  <c r="F15" i="10"/>
  <c r="F6" i="10"/>
  <c r="F7" i="10"/>
  <c r="F8" i="10"/>
  <c r="F9" i="10"/>
  <c r="F10" i="10"/>
  <c r="F11" i="10"/>
  <c r="F12" i="10"/>
  <c r="E25" i="10"/>
  <c r="D25" i="10"/>
  <c r="C25" i="10"/>
  <c r="F5" i="10"/>
  <c r="C13" i="10"/>
  <c r="D13" i="10"/>
  <c r="E13" i="10"/>
  <c r="F8" i="9"/>
  <c r="F5" i="9"/>
  <c r="C13" i="9"/>
  <c r="F7" i="7"/>
  <c r="F6" i="7"/>
  <c r="F5" i="7"/>
  <c r="F9" i="8"/>
  <c r="F10" i="8"/>
  <c r="F11" i="8"/>
  <c r="F12" i="8"/>
  <c r="F13" i="8"/>
  <c r="F14" i="8"/>
  <c r="F15" i="8"/>
  <c r="F16" i="8"/>
  <c r="F17" i="8"/>
  <c r="F18" i="8"/>
  <c r="F19" i="8"/>
  <c r="F22" i="8"/>
  <c r="F23" i="8"/>
  <c r="F25" i="8"/>
  <c r="F26" i="8"/>
  <c r="F7" i="8"/>
  <c r="F8" i="8"/>
  <c r="F6" i="8"/>
  <c r="F5" i="8"/>
  <c r="D27" i="8"/>
  <c r="D8" i="7"/>
  <c r="E8" i="7"/>
  <c r="C8" i="7"/>
  <c r="E27" i="8"/>
  <c r="C27" i="8"/>
  <c r="E13" i="9" l="1"/>
  <c r="C66" i="10"/>
</calcChain>
</file>

<file path=xl/sharedStrings.xml><?xml version="1.0" encoding="utf-8"?>
<sst xmlns="http://schemas.openxmlformats.org/spreadsheetml/2006/main" count="137" uniqueCount="78">
  <si>
    <t>КФК</t>
  </si>
  <si>
    <t>КЕКВ</t>
  </si>
  <si>
    <t>Разом:</t>
  </si>
  <si>
    <t>ВСЬОГО:</t>
  </si>
  <si>
    <t>ККД</t>
  </si>
  <si>
    <t>Назва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</si>
  <si>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</si>
  <si>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Акцизний податок з реалізації суб`єктами господарювання роздрібної торгівлі підакцизних товарів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</si>
  <si>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</si>
  <si>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</si>
  <si>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</si>
  <si>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Транспортний податок з юридичних осіб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</si>
  <si>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</si>
  <si>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</si>
  <si>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</si>
  <si>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</si>
  <si>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субвенції </t>
  </si>
  <si>
    <t>2111 Заробітна плата</t>
  </si>
  <si>
    <t>2120 Нарахування на оплату праці</t>
  </si>
  <si>
    <t>2210 Предмети, матеріали, обладнання та інвентар</t>
  </si>
  <si>
    <t>2240 Оплата послуг (крім комунальних)</t>
  </si>
  <si>
    <t>2273 Оплата електроенергії</t>
  </si>
  <si>
    <t>2274 Оплата природного газу</t>
  </si>
  <si>
    <t>2230 Продукти харчування</t>
  </si>
  <si>
    <t>2272 Оплата водопостачання та водовідведення</t>
  </si>
  <si>
    <t>2800 Інші поточні видатки</t>
  </si>
  <si>
    <t>2730 Інші виплати населенню</t>
  </si>
  <si>
    <t>Орендна плата з фізичних осіб</t>
  </si>
  <si>
    <t>Інші додаткові дотації</t>
  </si>
  <si>
    <t>Плата за надання адміністративних послуг</t>
  </si>
  <si>
    <t xml:space="preserve">  2282 Окремі заходи по реалізації державних (регіональних) програм, не віднесені до заходів розвитку</t>
  </si>
  <si>
    <t xml:space="preserve">3110 Придбання обладнання і предметів </t>
  </si>
  <si>
    <t>Плата за послуги, що надаються бюджетними установами згідно з їх основною діяльністю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</si>
  <si>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</si>
  <si>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2275 Оплата інших енергоносіїв та комунальних послуг</t>
  </si>
  <si>
    <t>Надходження від викидів забруднюючих речовин в атмосферне повітря стаціонарними джерелами забруднення</t>
  </si>
  <si>
    <t>Плата за ліцензії на право роздрібної торгівлі алкогольними напоями та тютюновими виробами</t>
  </si>
  <si>
    <t>Податки на доходи, податки на прибуток, податки на збільшення ринкової вартості  </t>
  </si>
  <si>
    <t>Рентна плата за користування корисних копалин</t>
  </si>
  <si>
    <t>Плата за ліцензії на право зберігання пального</t>
  </si>
  <si>
    <t>2620 Поточні трансферти органам державного управління інших рівнів</t>
  </si>
  <si>
    <t>2281 Дослідження і розробки, окремі заходи розвитку по реалізації державних (регіональних) програм</t>
  </si>
  <si>
    <t xml:space="preserve">Факт за 2020 </t>
  </si>
  <si>
    <t>Інші надходження</t>
  </si>
  <si>
    <t xml:space="preserve">План на 2020 </t>
  </si>
  <si>
    <t>% виконання</t>
  </si>
  <si>
    <t>Уточнений план</t>
  </si>
  <si>
    <r>
      <t>Податок на нерухоме майно, відмінне від земельної ділянки, сплачений юридичними особами, які є власниками об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єктів житлової нерухомості</t>
    </r>
  </si>
  <si>
    <r>
      <t>Податок на нерухоме майно, відмінне від земельної ділянки, сплачений фізичними особами, які є власниками об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єктів житлової нерухомості</t>
    </r>
  </si>
  <si>
    <r>
      <t>Податок на нерухоме майно, відмінне від земельної ділянки, сплачений юридичними особами, які є власниками об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єктів нежитлової нерухомості</t>
    </r>
  </si>
  <si>
    <t>Адміністративні штрафи та інші санкції</t>
  </si>
  <si>
    <t>План</t>
  </si>
  <si>
    <t>Уточнений  план</t>
  </si>
  <si>
    <t>Виконання</t>
  </si>
  <si>
    <t>% виконання до уточ плану</t>
  </si>
  <si>
    <t>Видатки Княжицької сільської ради СФ за  2020 рік</t>
  </si>
  <si>
    <t>Доходи загального фонду Княжицької сільської ради  за   2020 рік</t>
  </si>
  <si>
    <t>Доходи спеціального фонду Княжицької сільської ради за   2020 рік</t>
  </si>
  <si>
    <t>Видатки Княжицької сільської ради за  2020 рік</t>
  </si>
  <si>
    <t>0111010 Дошкільні заклади освіти</t>
  </si>
  <si>
    <t>2220 Медикаменти та перев’язувальні матеріали</t>
  </si>
  <si>
    <t>0110180 Інша діяльність у сфері державного управління</t>
  </si>
  <si>
    <t>0116030 Благоустрій міст, сіл, селищ</t>
  </si>
  <si>
    <t>0114060 Палаци і будинки культури, клуби та інші заклади клубного типу</t>
  </si>
  <si>
    <t>0115062 Підтримка спорту вищих досягнень та організацій, які здійснюють фізкультурно-спортивну діяльність в регіоні</t>
  </si>
  <si>
    <t>0115011 Проведення навчально-тренувальних зборів та змагань</t>
  </si>
  <si>
    <t>0113242 Інші заходи у сфері соціального захисту і соціального забезпечення</t>
  </si>
  <si>
    <t>0118110 Заходи із запобігання та ліквідації надзвичайних ситуацій та наслідків стихійного лиха</t>
  </si>
  <si>
    <t>0117130 Здійснення заходів із землеустрою</t>
  </si>
  <si>
    <t>7650 Проведення експертної грошової оцінки земельної ділянки чи права на неї</t>
  </si>
  <si>
    <t>0119770 Інші субвенції з місцевого бюджету</t>
  </si>
  <si>
    <t>0118700 Резервний фонд</t>
  </si>
  <si>
    <t>9000 Нерозподілені видатки</t>
  </si>
  <si>
    <t>Додаток 1</t>
  </si>
  <si>
    <t>Додаток 2</t>
  </si>
  <si>
    <t>Додаток 3</t>
  </si>
  <si>
    <t>Додаток 4</t>
  </si>
  <si>
    <t>Виконавець:Петрусенко С.П.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</si>
</sst>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/>
    <xf numFmtId="2" fontId="2" fillId="0" borderId="1" xfId="0" applyNumberFormat="1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/>
    <xf numFmtId="0" fontId="2" fillId="0" borderId="1" xfId="0" applyFont="1" applyFill="1" applyBorder="1"/>
    <xf numFmtId="0" fontId="5" fillId="0" borderId="5" xfId="0" applyFont="1" applyFill="1" applyBorder="1" applyAlignment="1">
      <alignment horizontal="justify" vertical="top"/>
    </xf>
    <xf numFmtId="2" fontId="6" fillId="0" borderId="0" xfId="0" applyNumberFormat="1" applyFont="1"/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/>
    <xf numFmtId="0" fontId="0" fillId="0" borderId="1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1" fontId="0" fillId="0" borderId="7" xfId="0" applyNumberForma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8" xfId="0" applyFont="1" applyBorder="1"/>
    <xf numFmtId="0" fontId="0" fillId="0" borderId="9" xfId="0" applyBorder="1"/>
    <xf numFmtId="0" fontId="0" fillId="0" borderId="10" xfId="0" applyBorder="1"/>
    <xf numFmtId="0" fontId="11" fillId="0" borderId="1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11" fillId="0" borderId="3" xfId="0" applyFont="1" applyBorder="1" applyAlignment="1">
      <alignment horizontal="left"/>
    </xf>
    <xf numFmtId="0" fontId="11" fillId="0" borderId="0" xfId="0" applyFont="1"/>
    <xf numFmtId="0" fontId="0" fillId="0" borderId="12" xfId="0" applyBorder="1"/>
    <xf numFmtId="0" fontId="0" fillId="0" borderId="13" xfId="0" applyBorder="1"/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1" fontId="0" fillId="0" borderId="16" xfId="0" applyNumberFormat="1" applyBorder="1" applyAlignment="1">
      <alignment horizontal="center"/>
    </xf>
    <xf numFmtId="0" fontId="0" fillId="0" borderId="17" xfId="0" applyBorder="1"/>
    <xf numFmtId="0" fontId="11" fillId="0" borderId="18" xfId="0" applyFont="1" applyBorder="1"/>
    <xf numFmtId="0" fontId="0" fillId="0" borderId="19" xfId="0" applyBorder="1"/>
    <xf numFmtId="0" fontId="0" fillId="0" borderId="20" xfId="0" applyBorder="1"/>
    <xf numFmtId="1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11" fillId="0" borderId="15" xfId="0" applyFont="1" applyBorder="1"/>
    <xf numFmtId="0" fontId="0" fillId="0" borderId="22" xfId="0" applyBorder="1"/>
    <xf numFmtId="0" fontId="11" fillId="0" borderId="22" xfId="0" applyFont="1" applyBorder="1" applyAlignment="1">
      <alignment horizontal="center"/>
    </xf>
    <xf numFmtId="0" fontId="0" fillId="0" borderId="23" xfId="0" applyBorder="1"/>
    <xf numFmtId="0" fontId="11" fillId="0" borderId="10" xfId="0" applyFont="1" applyBorder="1" applyAlignment="1">
      <alignment horizontal="left"/>
    </xf>
    <xf numFmtId="0" fontId="11" fillId="0" borderId="21" xfId="0" applyFont="1" applyBorder="1"/>
    <xf numFmtId="0" fontId="0" fillId="0" borderId="21" xfId="0" applyBorder="1"/>
    <xf numFmtId="0" fontId="11" fillId="0" borderId="22" xfId="0" applyFont="1" applyBorder="1" applyAlignment="1">
      <alignment horizontal="left"/>
    </xf>
    <xf numFmtId="0" fontId="11" fillId="0" borderId="23" xfId="0" applyFont="1" applyBorder="1" applyAlignment="1">
      <alignment horizontal="center"/>
    </xf>
    <xf numFmtId="0" fontId="0" fillId="0" borderId="22" xfId="0" applyFont="1" applyBorder="1" applyAlignment="1">
      <alignment horizontal="left"/>
    </xf>
    <xf numFmtId="1" fontId="11" fillId="2" borderId="10" xfId="0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7" xfId="0" applyFill="1" applyBorder="1"/>
    <xf numFmtId="0" fontId="11" fillId="2" borderId="10" xfId="0" applyFont="1" applyFill="1" applyBorder="1"/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2" borderId="1" xfId="0" applyFill="1" applyBorder="1"/>
    <xf numFmtId="0" fontId="11" fillId="2" borderId="22" xfId="0" applyFont="1" applyFill="1" applyBorder="1" applyAlignment="1">
      <alignment horizontal="center"/>
    </xf>
    <xf numFmtId="164" fontId="11" fillId="2" borderId="22" xfId="0" applyNumberFormat="1" applyFont="1" applyFill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>
      <alignment wrapText="1"/>
    </xf>
    <xf numFmtId="0" fontId="9" fillId="0" borderId="2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13" workbookViewId="0">
      <selection activeCell="B29" sqref="B29"/>
    </sheetView>
  </sheetViews>
  <sheetFormatPr defaultRowHeight="15" x14ac:dyDescent="0.25"/>
  <cols>
    <col min="1" max="1" width="10.5703125" customWidth="1"/>
    <col min="2" max="2" width="54.85546875" customWidth="1"/>
    <col min="3" max="3" width="18.28515625" customWidth="1"/>
    <col min="4" max="4" width="17.5703125" customWidth="1"/>
    <col min="5" max="5" width="16" customWidth="1"/>
    <col min="6" max="6" width="14" customWidth="1"/>
  </cols>
  <sheetData>
    <row r="1" spans="1:6" ht="18.75" x14ac:dyDescent="0.3">
      <c r="E1" s="102" t="s">
        <v>73</v>
      </c>
    </row>
    <row r="2" spans="1:6" ht="18.75" x14ac:dyDescent="0.3">
      <c r="A2" s="104" t="s">
        <v>56</v>
      </c>
      <c r="B2" s="104"/>
      <c r="C2" s="104"/>
      <c r="D2" s="104"/>
      <c r="E2" s="104"/>
    </row>
    <row r="3" spans="1:6" ht="18.75" x14ac:dyDescent="0.3">
      <c r="A3" s="14" t="s">
        <v>4</v>
      </c>
      <c r="B3" s="14" t="s">
        <v>5</v>
      </c>
      <c r="C3" s="15" t="s">
        <v>44</v>
      </c>
      <c r="D3" s="35" t="s">
        <v>46</v>
      </c>
      <c r="E3" s="16" t="s">
        <v>42</v>
      </c>
      <c r="F3" s="36" t="s">
        <v>45</v>
      </c>
    </row>
    <row r="4" spans="1:6" ht="32.25" x14ac:dyDescent="0.3">
      <c r="A4" s="28">
        <v>11020200</v>
      </c>
      <c r="B4" s="38" t="s">
        <v>37</v>
      </c>
      <c r="C4" s="15"/>
      <c r="D4" s="30"/>
      <c r="E4" s="29">
        <v>400</v>
      </c>
      <c r="F4" s="37"/>
    </row>
    <row r="5" spans="1:6" ht="64.5" customHeight="1" x14ac:dyDescent="0.25">
      <c r="A5" s="27">
        <v>13010200</v>
      </c>
      <c r="B5" s="25" t="s">
        <v>6</v>
      </c>
      <c r="C5" s="12">
        <v>38200</v>
      </c>
      <c r="D5" s="12">
        <v>38200</v>
      </c>
      <c r="E5" s="18">
        <v>55009</v>
      </c>
      <c r="F5" s="39">
        <f>(E5/C5)*100</f>
        <v>144.00261780104714</v>
      </c>
    </row>
    <row r="6" spans="1:6" ht="21" customHeight="1" x14ac:dyDescent="0.25">
      <c r="A6" s="27">
        <v>13030100</v>
      </c>
      <c r="B6" s="25" t="s">
        <v>38</v>
      </c>
      <c r="C6" s="12">
        <v>370</v>
      </c>
      <c r="D6" s="12">
        <v>370</v>
      </c>
      <c r="E6" s="18">
        <v>328.1</v>
      </c>
      <c r="F6" s="39">
        <f>(E6/C6)*100</f>
        <v>88.675675675675677</v>
      </c>
    </row>
    <row r="7" spans="1:6" ht="54.75" customHeight="1" x14ac:dyDescent="0.25">
      <c r="A7" s="27">
        <v>14040000</v>
      </c>
      <c r="B7" s="25" t="s">
        <v>7</v>
      </c>
      <c r="C7" s="12">
        <v>65890</v>
      </c>
      <c r="D7" s="12">
        <v>65890</v>
      </c>
      <c r="E7" s="18">
        <v>66648.97</v>
      </c>
      <c r="F7" s="39">
        <f>(E7/C7)*100</f>
        <v>101.15187433601459</v>
      </c>
    </row>
    <row r="8" spans="1:6" ht="49.5" customHeight="1" x14ac:dyDescent="0.25">
      <c r="A8" s="27">
        <v>18010100</v>
      </c>
      <c r="B8" s="25" t="s">
        <v>47</v>
      </c>
      <c r="C8" s="12">
        <v>11000</v>
      </c>
      <c r="D8" s="12">
        <v>11000</v>
      </c>
      <c r="E8" s="18">
        <v>0</v>
      </c>
      <c r="F8" s="39">
        <f>(E8/C8)*100</f>
        <v>0</v>
      </c>
    </row>
    <row r="9" spans="1:6" ht="48" customHeight="1" x14ac:dyDescent="0.25">
      <c r="A9" s="27">
        <v>18010200</v>
      </c>
      <c r="B9" s="25" t="s">
        <v>48</v>
      </c>
      <c r="C9" s="12">
        <v>103130</v>
      </c>
      <c r="D9" s="12">
        <v>103130</v>
      </c>
      <c r="E9" s="18">
        <v>77466.81</v>
      </c>
      <c r="F9" s="39">
        <f t="shared" ref="F9:F26" si="0">(E9/C9)*100</f>
        <v>75.115688936294006</v>
      </c>
    </row>
    <row r="10" spans="1:6" ht="47.25" customHeight="1" x14ac:dyDescent="0.25">
      <c r="A10" s="27">
        <v>18010400</v>
      </c>
      <c r="B10" s="25" t="s">
        <v>49</v>
      </c>
      <c r="C10" s="12">
        <v>13156</v>
      </c>
      <c r="D10" s="12">
        <v>13156</v>
      </c>
      <c r="E10" s="18">
        <v>11964.44</v>
      </c>
      <c r="F10" s="39">
        <f t="shared" si="0"/>
        <v>90.942839768926731</v>
      </c>
    </row>
    <row r="11" spans="1:6" ht="15" customHeight="1" x14ac:dyDescent="0.25">
      <c r="A11" s="7">
        <v>18010500</v>
      </c>
      <c r="B11" s="25" t="s">
        <v>8</v>
      </c>
      <c r="C11" s="12">
        <v>128600</v>
      </c>
      <c r="D11" s="12">
        <v>128600</v>
      </c>
      <c r="E11" s="18">
        <v>30502.98</v>
      </c>
      <c r="F11" s="39">
        <f t="shared" si="0"/>
        <v>23.719269051321927</v>
      </c>
    </row>
    <row r="12" spans="1:6" ht="18.75" x14ac:dyDescent="0.25">
      <c r="A12" s="7">
        <v>18010600</v>
      </c>
      <c r="B12" s="25" t="s">
        <v>9</v>
      </c>
      <c r="C12" s="12">
        <v>33408</v>
      </c>
      <c r="D12" s="12">
        <v>33408</v>
      </c>
      <c r="E12" s="18">
        <v>33602.58</v>
      </c>
      <c r="F12" s="39">
        <f t="shared" si="0"/>
        <v>100.58243534482759</v>
      </c>
    </row>
    <row r="13" spans="1:6" ht="15.75" customHeight="1" x14ac:dyDescent="0.25">
      <c r="A13" s="7">
        <v>18010700</v>
      </c>
      <c r="B13" s="25" t="s">
        <v>10</v>
      </c>
      <c r="C13" s="12">
        <v>139550</v>
      </c>
      <c r="D13" s="12">
        <v>139550</v>
      </c>
      <c r="E13" s="18">
        <v>152265.95000000001</v>
      </c>
      <c r="F13" s="39">
        <f t="shared" si="0"/>
        <v>109.11211035471158</v>
      </c>
    </row>
    <row r="14" spans="1:6" ht="15.75" customHeight="1" x14ac:dyDescent="0.25">
      <c r="A14" s="7">
        <v>18010900</v>
      </c>
      <c r="B14" s="25" t="s">
        <v>27</v>
      </c>
      <c r="C14" s="12">
        <v>60912</v>
      </c>
      <c r="D14" s="12">
        <v>60912</v>
      </c>
      <c r="E14" s="18">
        <v>62331.03</v>
      </c>
      <c r="F14" s="39">
        <f t="shared" si="0"/>
        <v>102.32963947990544</v>
      </c>
    </row>
    <row r="15" spans="1:6" ht="16.5" customHeight="1" x14ac:dyDescent="0.25">
      <c r="A15" s="7">
        <v>18011100</v>
      </c>
      <c r="B15" s="25" t="s">
        <v>11</v>
      </c>
      <c r="C15" s="12">
        <v>79200</v>
      </c>
      <c r="D15" s="12">
        <v>79200</v>
      </c>
      <c r="E15" s="18">
        <v>25000</v>
      </c>
      <c r="F15" s="39">
        <f t="shared" si="0"/>
        <v>31.565656565656564</v>
      </c>
    </row>
    <row r="16" spans="1:6" ht="16.5" customHeight="1" x14ac:dyDescent="0.25">
      <c r="A16" s="7">
        <v>18050300</v>
      </c>
      <c r="B16" s="25" t="s">
        <v>12</v>
      </c>
      <c r="C16" s="12">
        <v>16274</v>
      </c>
      <c r="D16" s="12">
        <v>16274</v>
      </c>
      <c r="E16" s="18">
        <v>16380.27</v>
      </c>
      <c r="F16" s="39">
        <f t="shared" si="0"/>
        <v>100.65300479292122</v>
      </c>
    </row>
    <row r="17" spans="1:6" ht="18.75" x14ac:dyDescent="0.25">
      <c r="A17" s="7">
        <v>18050400</v>
      </c>
      <c r="B17" s="25" t="s">
        <v>13</v>
      </c>
      <c r="C17" s="12">
        <v>874155</v>
      </c>
      <c r="D17" s="12">
        <v>874155</v>
      </c>
      <c r="E17" s="18">
        <v>1389954.96</v>
      </c>
      <c r="F17" s="39">
        <f t="shared" si="0"/>
        <v>159.00554935909534</v>
      </c>
    </row>
    <row r="18" spans="1:6" ht="81" customHeight="1" x14ac:dyDescent="0.25">
      <c r="A18" s="27">
        <v>18050500</v>
      </c>
      <c r="B18" s="25" t="s">
        <v>14</v>
      </c>
      <c r="C18" s="12">
        <v>164398</v>
      </c>
      <c r="D18" s="12">
        <v>164398</v>
      </c>
      <c r="E18" s="18">
        <v>181200</v>
      </c>
      <c r="F18" s="39">
        <f t="shared" si="0"/>
        <v>110.22031898198274</v>
      </c>
    </row>
    <row r="19" spans="1:6" ht="18.75" customHeight="1" x14ac:dyDescent="0.25">
      <c r="A19" s="27">
        <v>21081100</v>
      </c>
      <c r="B19" s="25" t="s">
        <v>50</v>
      </c>
      <c r="C19" s="12">
        <v>120</v>
      </c>
      <c r="D19" s="12">
        <v>120</v>
      </c>
      <c r="E19" s="18">
        <v>0</v>
      </c>
      <c r="F19" s="39">
        <f t="shared" si="0"/>
        <v>0</v>
      </c>
    </row>
    <row r="20" spans="1:6" ht="33.75" customHeight="1" x14ac:dyDescent="0.25">
      <c r="A20" s="7">
        <v>22011100</v>
      </c>
      <c r="B20" s="25" t="s">
        <v>36</v>
      </c>
      <c r="C20" s="12"/>
      <c r="D20" s="12"/>
      <c r="E20" s="18">
        <v>3750</v>
      </c>
      <c r="F20" s="39"/>
    </row>
    <row r="21" spans="1:6" ht="21" customHeight="1" x14ac:dyDescent="0.25">
      <c r="A21" s="7">
        <v>22013400</v>
      </c>
      <c r="B21" s="25" t="s">
        <v>39</v>
      </c>
      <c r="C21" s="12"/>
      <c r="D21" s="12"/>
      <c r="E21" s="18">
        <v>2340</v>
      </c>
      <c r="F21" s="39"/>
    </row>
    <row r="22" spans="1:6" ht="46.5" customHeight="1" x14ac:dyDescent="0.25">
      <c r="A22" s="27">
        <v>22090100</v>
      </c>
      <c r="B22" s="25" t="s">
        <v>15</v>
      </c>
      <c r="C22" s="12">
        <v>29</v>
      </c>
      <c r="D22" s="12">
        <v>29</v>
      </c>
      <c r="E22" s="18">
        <v>25.22</v>
      </c>
      <c r="F22" s="39">
        <f t="shared" si="0"/>
        <v>86.965517241379303</v>
      </c>
    </row>
    <row r="23" spans="1:6" ht="21" customHeight="1" x14ac:dyDescent="0.25">
      <c r="A23" s="7">
        <v>22012500</v>
      </c>
      <c r="B23" s="25" t="s">
        <v>29</v>
      </c>
      <c r="C23" s="12">
        <v>1942</v>
      </c>
      <c r="D23" s="12">
        <v>1942</v>
      </c>
      <c r="E23" s="18">
        <v>1711.4</v>
      </c>
      <c r="F23" s="39">
        <f t="shared" si="0"/>
        <v>88.125643666323384</v>
      </c>
    </row>
    <row r="24" spans="1:6" ht="21" customHeight="1" x14ac:dyDescent="0.25">
      <c r="A24" s="7">
        <v>24060300</v>
      </c>
      <c r="B24" s="25" t="s">
        <v>43</v>
      </c>
      <c r="C24" s="17"/>
      <c r="D24" s="17"/>
      <c r="E24" s="18">
        <v>5.58</v>
      </c>
      <c r="F24" s="39"/>
    </row>
    <row r="25" spans="1:6" ht="16.5" customHeight="1" x14ac:dyDescent="0.25">
      <c r="A25" s="7">
        <v>41040400</v>
      </c>
      <c r="B25" s="25" t="s">
        <v>28</v>
      </c>
      <c r="C25" s="12">
        <v>2382800</v>
      </c>
      <c r="D25" s="17">
        <v>6245800</v>
      </c>
      <c r="E25" s="18">
        <v>5286100</v>
      </c>
      <c r="F25" s="39">
        <f t="shared" si="0"/>
        <v>221.84404901796205</v>
      </c>
    </row>
    <row r="26" spans="1:6" ht="16.5" customHeight="1" x14ac:dyDescent="0.25">
      <c r="A26" s="7">
        <v>41053900</v>
      </c>
      <c r="B26" s="25" t="s">
        <v>16</v>
      </c>
      <c r="C26" s="12">
        <v>2726900</v>
      </c>
      <c r="D26" s="17">
        <v>4271300</v>
      </c>
      <c r="E26" s="18">
        <v>4177400</v>
      </c>
      <c r="F26" s="39">
        <f t="shared" si="0"/>
        <v>153.19226961018006</v>
      </c>
    </row>
    <row r="27" spans="1:6" ht="18.75" x14ac:dyDescent="0.3">
      <c r="A27" s="7" t="s">
        <v>3</v>
      </c>
      <c r="B27" s="4"/>
      <c r="C27" s="19">
        <f>SUM(C4:C26)</f>
        <v>6840034</v>
      </c>
      <c r="D27" s="19">
        <f>SUM(D4:D26)</f>
        <v>12247434</v>
      </c>
      <c r="E27" s="20">
        <f>SUM(E4:E26)</f>
        <v>11574387.289999999</v>
      </c>
      <c r="F27" s="40"/>
    </row>
    <row r="28" spans="1:6" x14ac:dyDescent="0.25">
      <c r="C28" s="11"/>
      <c r="D28" s="11"/>
    </row>
    <row r="29" spans="1:6" ht="15.75" x14ac:dyDescent="0.25">
      <c r="B29" s="103" t="s">
        <v>77</v>
      </c>
      <c r="C29" s="11"/>
      <c r="D29" s="11"/>
    </row>
  </sheetData>
  <mergeCells count="1">
    <mergeCell ref="A2:E2"/>
  </mergeCells>
  <pageMargins left="0.7" right="0.7" top="0.75" bottom="0.75" header="0.3" footer="0.3"/>
  <pageSetup paperSize="9" scale="66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B11" sqref="B11"/>
    </sheetView>
  </sheetViews>
  <sheetFormatPr defaultRowHeight="15" x14ac:dyDescent="0.25"/>
  <cols>
    <col min="1" max="1" width="10.5703125" customWidth="1"/>
    <col min="2" max="2" width="54.85546875" customWidth="1"/>
    <col min="3" max="3" width="18.28515625" customWidth="1"/>
    <col min="4" max="4" width="18.140625" customWidth="1"/>
    <col min="5" max="5" width="16" customWidth="1"/>
    <col min="6" max="6" width="12.42578125" customWidth="1"/>
  </cols>
  <sheetData>
    <row r="1" spans="1:6" ht="18.75" x14ac:dyDescent="0.3">
      <c r="E1" s="102" t="s">
        <v>74</v>
      </c>
    </row>
    <row r="2" spans="1:6" ht="18.75" x14ac:dyDescent="0.3">
      <c r="A2" s="104" t="s">
        <v>57</v>
      </c>
      <c r="B2" s="104"/>
      <c r="C2" s="104"/>
      <c r="D2" s="104"/>
      <c r="E2" s="104"/>
    </row>
    <row r="3" spans="1:6" ht="18.75" x14ac:dyDescent="0.3">
      <c r="A3" s="14" t="s">
        <v>4</v>
      </c>
      <c r="B3" s="14" t="s">
        <v>5</v>
      </c>
      <c r="C3" s="15" t="s">
        <v>44</v>
      </c>
      <c r="D3" s="35" t="s">
        <v>46</v>
      </c>
      <c r="E3" s="16" t="s">
        <v>42</v>
      </c>
      <c r="F3" s="36" t="s">
        <v>45</v>
      </c>
    </row>
    <row r="4" spans="1:6" ht="38.25" customHeight="1" x14ac:dyDescent="0.25">
      <c r="A4" s="27">
        <v>19010100</v>
      </c>
      <c r="B4" s="26" t="s">
        <v>35</v>
      </c>
      <c r="C4" s="12">
        <v>0</v>
      </c>
      <c r="D4" s="17"/>
      <c r="E4" s="18">
        <v>3207.79</v>
      </c>
      <c r="F4" s="37"/>
    </row>
    <row r="5" spans="1:6" ht="37.5" customHeight="1" x14ac:dyDescent="0.25">
      <c r="A5" s="7">
        <v>25010100</v>
      </c>
      <c r="B5" s="25" t="s">
        <v>32</v>
      </c>
      <c r="C5" s="12">
        <v>150000</v>
      </c>
      <c r="D5" s="17"/>
      <c r="E5" s="18">
        <v>65279.27</v>
      </c>
      <c r="F5" s="41">
        <f>(E5/C5)*100</f>
        <v>43.519513333333329</v>
      </c>
    </row>
    <row r="6" spans="1:6" ht="48.75" customHeight="1" x14ac:dyDescent="0.25">
      <c r="A6" s="27">
        <v>33010100</v>
      </c>
      <c r="B6" s="21" t="s">
        <v>33</v>
      </c>
      <c r="C6" s="12"/>
      <c r="D6" s="17">
        <v>5000</v>
      </c>
      <c r="E6" s="18">
        <v>150000</v>
      </c>
      <c r="F6" s="41">
        <f>(E6/D6)*100</f>
        <v>3000</v>
      </c>
    </row>
    <row r="7" spans="1:6" ht="37.5" customHeight="1" x14ac:dyDescent="0.25">
      <c r="A7" s="7">
        <v>41053900</v>
      </c>
      <c r="B7" s="25" t="s">
        <v>16</v>
      </c>
      <c r="C7" s="17"/>
      <c r="D7" s="17">
        <v>2355200</v>
      </c>
      <c r="E7" s="18">
        <v>2355200</v>
      </c>
      <c r="F7" s="41">
        <f>(E7/D7)*100</f>
        <v>100</v>
      </c>
    </row>
    <row r="8" spans="1:6" ht="37.5" customHeight="1" x14ac:dyDescent="0.3">
      <c r="A8" s="7" t="s">
        <v>3</v>
      </c>
      <c r="B8" s="13"/>
      <c r="C8" s="19">
        <f>SUM(C4:C7)</f>
        <v>150000</v>
      </c>
      <c r="D8" s="19">
        <f>SUM(D4:D7)</f>
        <v>2360200</v>
      </c>
      <c r="E8" s="42">
        <f>SUM(E4:E7)</f>
        <v>2573687.06</v>
      </c>
      <c r="F8" s="41"/>
    </row>
    <row r="11" spans="1:6" ht="15.75" x14ac:dyDescent="0.25">
      <c r="B11" s="103" t="s">
        <v>77</v>
      </c>
    </row>
  </sheetData>
  <mergeCells count="1">
    <mergeCell ref="A2:E2"/>
  </mergeCells>
  <pageMargins left="0.7" right="0.7" top="0.75" bottom="0.75" header="0.3" footer="0.3"/>
  <pageSetup paperSize="9" scale="67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7" workbookViewId="0">
      <selection activeCell="B68" sqref="B68"/>
    </sheetView>
  </sheetViews>
  <sheetFormatPr defaultRowHeight="15" x14ac:dyDescent="0.25"/>
  <cols>
    <col min="1" max="1" width="11.5703125" customWidth="1"/>
    <col min="2" max="2" width="48" customWidth="1"/>
    <col min="3" max="3" width="11.85546875" customWidth="1"/>
    <col min="4" max="4" width="15.140625" customWidth="1"/>
    <col min="5" max="5" width="16.5703125" customWidth="1"/>
    <col min="6" max="6" width="15.7109375" customWidth="1"/>
  </cols>
  <sheetData>
    <row r="1" spans="1:6" ht="18.75" x14ac:dyDescent="0.3">
      <c r="F1" s="102" t="s">
        <v>75</v>
      </c>
    </row>
    <row r="2" spans="1:6" ht="15.75" thickBot="1" x14ac:dyDescent="0.3">
      <c r="A2" s="66" t="s">
        <v>58</v>
      </c>
    </row>
    <row r="3" spans="1:6" ht="31.5" x14ac:dyDescent="0.25">
      <c r="A3" s="67" t="s">
        <v>0</v>
      </c>
      <c r="B3" s="68" t="s">
        <v>1</v>
      </c>
      <c r="C3" s="69" t="s">
        <v>51</v>
      </c>
      <c r="D3" s="70" t="s">
        <v>52</v>
      </c>
      <c r="E3" s="70" t="s">
        <v>53</v>
      </c>
      <c r="F3" s="71" t="s">
        <v>54</v>
      </c>
    </row>
    <row r="4" spans="1:6" x14ac:dyDescent="0.25">
      <c r="A4" s="81">
        <v>11150</v>
      </c>
      <c r="B4" s="37"/>
      <c r="C4" s="37"/>
      <c r="D4" s="37"/>
      <c r="E4" s="37"/>
      <c r="F4" s="73"/>
    </row>
    <row r="5" spans="1:6" x14ac:dyDescent="0.25">
      <c r="A5" s="72"/>
      <c r="B5" s="37" t="s">
        <v>17</v>
      </c>
      <c r="C5" s="54">
        <v>2152300</v>
      </c>
      <c r="D5" s="54">
        <v>3552120</v>
      </c>
      <c r="E5" s="43">
        <v>3443601.12</v>
      </c>
      <c r="F5" s="74">
        <f>(E5/D5)*100</f>
        <v>96.94495456234587</v>
      </c>
    </row>
    <row r="6" spans="1:6" x14ac:dyDescent="0.25">
      <c r="A6" s="72"/>
      <c r="B6" s="37" t="s">
        <v>18</v>
      </c>
      <c r="C6" s="54">
        <v>474567</v>
      </c>
      <c r="D6" s="54">
        <v>777347</v>
      </c>
      <c r="E6" s="43">
        <v>745590.7</v>
      </c>
      <c r="F6" s="74">
        <f t="shared" ref="F6:F12" si="0">(E6/D6)*100</f>
        <v>95.914784517081813</v>
      </c>
    </row>
    <row r="7" spans="1:6" x14ac:dyDescent="0.25">
      <c r="A7" s="72"/>
      <c r="B7" s="37" t="s">
        <v>19</v>
      </c>
      <c r="C7" s="54">
        <v>71000</v>
      </c>
      <c r="D7" s="54">
        <v>131000</v>
      </c>
      <c r="E7" s="43">
        <v>111280.27</v>
      </c>
      <c r="F7" s="74">
        <f t="shared" si="0"/>
        <v>84.94677099236641</v>
      </c>
    </row>
    <row r="8" spans="1:6" x14ac:dyDescent="0.25">
      <c r="A8" s="72"/>
      <c r="B8" s="37" t="s">
        <v>20</v>
      </c>
      <c r="C8" s="54">
        <v>53387</v>
      </c>
      <c r="D8" s="54">
        <v>312357</v>
      </c>
      <c r="E8" s="43">
        <v>168385.99</v>
      </c>
      <c r="F8" s="74">
        <f t="shared" si="0"/>
        <v>53.908185185540901</v>
      </c>
    </row>
    <row r="9" spans="1:6" x14ac:dyDescent="0.25">
      <c r="A9" s="72"/>
      <c r="B9" s="37" t="s">
        <v>21</v>
      </c>
      <c r="C9" s="54">
        <v>24000</v>
      </c>
      <c r="D9" s="54">
        <v>69000</v>
      </c>
      <c r="E9" s="43">
        <v>67400</v>
      </c>
      <c r="F9" s="74">
        <f t="shared" si="0"/>
        <v>97.681159420289859</v>
      </c>
    </row>
    <row r="10" spans="1:6" x14ac:dyDescent="0.25">
      <c r="A10" s="72"/>
      <c r="B10" s="37" t="s">
        <v>22</v>
      </c>
      <c r="C10" s="54">
        <v>145000</v>
      </c>
      <c r="D10" s="54">
        <v>100000</v>
      </c>
      <c r="E10" s="43">
        <v>56401.75</v>
      </c>
      <c r="F10" s="74">
        <f t="shared" si="0"/>
        <v>56.401749999999993</v>
      </c>
    </row>
    <row r="11" spans="1:6" x14ac:dyDescent="0.25">
      <c r="A11" s="72"/>
      <c r="B11" s="37" t="s">
        <v>34</v>
      </c>
      <c r="C11" s="54">
        <v>4000</v>
      </c>
      <c r="D11" s="54">
        <v>4000</v>
      </c>
      <c r="E11" s="43">
        <v>0</v>
      </c>
      <c r="F11" s="74">
        <f t="shared" si="0"/>
        <v>0</v>
      </c>
    </row>
    <row r="12" spans="1:6" ht="15.75" thickBot="1" x14ac:dyDescent="0.3">
      <c r="A12" s="75"/>
      <c r="B12" s="47" t="s">
        <v>25</v>
      </c>
      <c r="C12" s="55">
        <v>2000</v>
      </c>
      <c r="D12" s="55">
        <v>6000</v>
      </c>
      <c r="E12" s="52">
        <v>3371.47</v>
      </c>
      <c r="F12" s="74">
        <f t="shared" si="0"/>
        <v>56.19116666666666</v>
      </c>
    </row>
    <row r="13" spans="1:6" ht="15.75" thickBot="1" x14ac:dyDescent="0.3">
      <c r="A13" s="49"/>
      <c r="B13" s="50" t="s">
        <v>2</v>
      </c>
      <c r="C13" s="56">
        <f>SUM(C5:C12)</f>
        <v>2926254</v>
      </c>
      <c r="D13" s="56">
        <f>SUM(D5:D12)</f>
        <v>4951824</v>
      </c>
      <c r="E13" s="91">
        <f>SUM(E5:E12)</f>
        <v>4596031.3</v>
      </c>
      <c r="F13" s="53">
        <v>0</v>
      </c>
    </row>
    <row r="14" spans="1:6" x14ac:dyDescent="0.25">
      <c r="A14" s="76" t="s">
        <v>59</v>
      </c>
      <c r="B14" s="57"/>
      <c r="C14" s="48"/>
      <c r="D14" s="48"/>
      <c r="E14" s="48"/>
      <c r="F14" s="77"/>
    </row>
    <row r="15" spans="1:6" x14ac:dyDescent="0.25">
      <c r="A15" s="72"/>
      <c r="B15" s="37" t="s">
        <v>17</v>
      </c>
      <c r="C15" s="54">
        <v>1284000</v>
      </c>
      <c r="D15" s="54">
        <v>1496660</v>
      </c>
      <c r="E15" s="43">
        <v>1496657.59</v>
      </c>
      <c r="F15" s="74">
        <f>(E15/D15)*100</f>
        <v>99.999838974783856</v>
      </c>
    </row>
    <row r="16" spans="1:6" x14ac:dyDescent="0.25">
      <c r="A16" s="72"/>
      <c r="B16" s="37" t="s">
        <v>18</v>
      </c>
      <c r="C16" s="54">
        <v>298300</v>
      </c>
      <c r="D16" s="54">
        <v>340840</v>
      </c>
      <c r="E16" s="43">
        <v>321455.33</v>
      </c>
      <c r="F16" s="74">
        <f t="shared" ref="F16:F24" si="1">(E16/D16)*100</f>
        <v>94.31267750264054</v>
      </c>
    </row>
    <row r="17" spans="1:6" x14ac:dyDescent="0.25">
      <c r="A17" s="72"/>
      <c r="B17" s="37" t="s">
        <v>19</v>
      </c>
      <c r="C17" s="54">
        <v>38000</v>
      </c>
      <c r="D17" s="54">
        <v>279000</v>
      </c>
      <c r="E17" s="43">
        <v>279000</v>
      </c>
      <c r="F17" s="74">
        <f t="shared" si="1"/>
        <v>100</v>
      </c>
    </row>
    <row r="18" spans="1:6" x14ac:dyDescent="0.25">
      <c r="A18" s="72"/>
      <c r="B18" s="37" t="s">
        <v>60</v>
      </c>
      <c r="C18" s="54">
        <v>10000</v>
      </c>
      <c r="D18" s="54">
        <v>10000</v>
      </c>
      <c r="E18" s="43">
        <v>9658.64</v>
      </c>
      <c r="F18" s="74">
        <f t="shared" si="1"/>
        <v>96.586399999999998</v>
      </c>
    </row>
    <row r="19" spans="1:6" x14ac:dyDescent="0.25">
      <c r="A19" s="72"/>
      <c r="B19" s="37" t="s">
        <v>23</v>
      </c>
      <c r="C19" s="54">
        <v>200000</v>
      </c>
      <c r="D19" s="54">
        <v>68200</v>
      </c>
      <c r="E19" s="43">
        <v>53570.37</v>
      </c>
      <c r="F19" s="74">
        <f t="shared" si="1"/>
        <v>78.548929618768341</v>
      </c>
    </row>
    <row r="20" spans="1:6" x14ac:dyDescent="0.25">
      <c r="A20" s="72"/>
      <c r="B20" s="37" t="s">
        <v>20</v>
      </c>
      <c r="C20" s="54">
        <v>30000</v>
      </c>
      <c r="D20" s="54">
        <v>857000</v>
      </c>
      <c r="E20" s="43">
        <v>853968.8</v>
      </c>
      <c r="F20" s="74">
        <f t="shared" si="1"/>
        <v>99.64630105017504</v>
      </c>
    </row>
    <row r="21" spans="1:6" x14ac:dyDescent="0.25">
      <c r="A21" s="72"/>
      <c r="B21" s="37" t="s">
        <v>24</v>
      </c>
      <c r="C21" s="54">
        <v>9000</v>
      </c>
      <c r="D21" s="54">
        <v>2000</v>
      </c>
      <c r="E21" s="43">
        <v>2000</v>
      </c>
      <c r="F21" s="74">
        <f t="shared" si="1"/>
        <v>100</v>
      </c>
    </row>
    <row r="22" spans="1:6" x14ac:dyDescent="0.25">
      <c r="A22" s="72"/>
      <c r="B22" s="37" t="s">
        <v>21</v>
      </c>
      <c r="C22" s="54">
        <v>50000</v>
      </c>
      <c r="D22" s="54">
        <v>20000</v>
      </c>
      <c r="E22" s="43">
        <v>20000</v>
      </c>
      <c r="F22" s="74">
        <f t="shared" si="1"/>
        <v>100</v>
      </c>
    </row>
    <row r="23" spans="1:6" x14ac:dyDescent="0.25">
      <c r="A23" s="72"/>
      <c r="B23" s="37" t="s">
        <v>22</v>
      </c>
      <c r="C23" s="54">
        <v>135000</v>
      </c>
      <c r="D23" s="54">
        <v>75000</v>
      </c>
      <c r="E23" s="43">
        <v>72461.22</v>
      </c>
      <c r="F23" s="74">
        <f t="shared" si="1"/>
        <v>96.614960000000011</v>
      </c>
    </row>
    <row r="24" spans="1:6" ht="15.75" thickBot="1" x14ac:dyDescent="0.3">
      <c r="A24" s="75"/>
      <c r="B24" s="47" t="s">
        <v>34</v>
      </c>
      <c r="C24" s="55">
        <v>5000</v>
      </c>
      <c r="D24" s="55">
        <v>5000</v>
      </c>
      <c r="E24" s="52">
        <v>3000</v>
      </c>
      <c r="F24" s="74">
        <f t="shared" si="1"/>
        <v>60</v>
      </c>
    </row>
    <row r="25" spans="1:6" ht="15.75" thickBot="1" x14ac:dyDescent="0.3">
      <c r="A25" s="49"/>
      <c r="B25" s="50" t="s">
        <v>2</v>
      </c>
      <c r="C25" s="56">
        <f>SUM(C15:C24)</f>
        <v>2059300</v>
      </c>
      <c r="D25" s="56">
        <f>SUM(D15:D24)</f>
        <v>3153700</v>
      </c>
      <c r="E25" s="91">
        <f>SUM(E15:E24)</f>
        <v>3111771.9500000007</v>
      </c>
      <c r="F25" s="60">
        <v>0</v>
      </c>
    </row>
    <row r="26" spans="1:6" x14ac:dyDescent="0.25">
      <c r="A26" s="76" t="s">
        <v>61</v>
      </c>
      <c r="B26" s="57"/>
      <c r="C26" s="48"/>
      <c r="D26" s="48"/>
      <c r="E26" s="92"/>
      <c r="F26" s="77"/>
    </row>
    <row r="27" spans="1:6" ht="15.75" thickBot="1" x14ac:dyDescent="0.3">
      <c r="A27" s="75"/>
      <c r="B27" s="47" t="s">
        <v>20</v>
      </c>
      <c r="C27" s="47"/>
      <c r="D27" s="47">
        <v>7300</v>
      </c>
      <c r="E27" s="93">
        <v>0</v>
      </c>
      <c r="F27" s="78"/>
    </row>
    <row r="28" spans="1:6" ht="15.75" thickBot="1" x14ac:dyDescent="0.3">
      <c r="A28" s="49"/>
      <c r="B28" s="50" t="s">
        <v>2</v>
      </c>
      <c r="C28" s="50"/>
      <c r="D28" s="50">
        <f>D27</f>
        <v>7300</v>
      </c>
      <c r="E28" s="94">
        <v>0</v>
      </c>
      <c r="F28" s="51"/>
    </row>
    <row r="29" spans="1:6" x14ac:dyDescent="0.25">
      <c r="A29" s="76" t="s">
        <v>62</v>
      </c>
      <c r="B29" s="57"/>
      <c r="C29" s="48"/>
      <c r="D29" s="48"/>
      <c r="E29" s="92"/>
      <c r="F29" s="77"/>
    </row>
    <row r="30" spans="1:6" x14ac:dyDescent="0.25">
      <c r="A30" s="72"/>
      <c r="B30" s="37" t="s">
        <v>17</v>
      </c>
      <c r="C30" s="54">
        <v>540000</v>
      </c>
      <c r="D30" s="54">
        <v>743000</v>
      </c>
      <c r="E30" s="95">
        <v>684300</v>
      </c>
      <c r="F30" s="74">
        <f>(E30/D30)*100</f>
        <v>92.099596231493948</v>
      </c>
    </row>
    <row r="31" spans="1:6" x14ac:dyDescent="0.25">
      <c r="A31" s="72"/>
      <c r="B31" s="37" t="s">
        <v>18</v>
      </c>
      <c r="C31" s="54">
        <v>118800</v>
      </c>
      <c r="D31" s="54">
        <v>163400</v>
      </c>
      <c r="E31" s="95">
        <v>150546</v>
      </c>
      <c r="F31" s="74">
        <f t="shared" ref="F31:F34" si="2">(E31/D31)*100</f>
        <v>92.133414932680537</v>
      </c>
    </row>
    <row r="32" spans="1:6" x14ac:dyDescent="0.25">
      <c r="A32" s="72"/>
      <c r="B32" s="37" t="s">
        <v>19</v>
      </c>
      <c r="C32" s="54">
        <v>7000</v>
      </c>
      <c r="D32" s="54">
        <v>117000</v>
      </c>
      <c r="E32" s="95">
        <v>114675</v>
      </c>
      <c r="F32" s="74">
        <f t="shared" si="2"/>
        <v>98.012820512820511</v>
      </c>
    </row>
    <row r="33" spans="1:6" x14ac:dyDescent="0.25">
      <c r="A33" s="72"/>
      <c r="B33" s="37" t="s">
        <v>20</v>
      </c>
      <c r="C33" s="54">
        <v>35000</v>
      </c>
      <c r="D33" s="54">
        <v>1250853</v>
      </c>
      <c r="E33" s="95">
        <v>567512</v>
      </c>
      <c r="F33" s="74">
        <f t="shared" si="2"/>
        <v>45.369999512332782</v>
      </c>
    </row>
    <row r="34" spans="1:6" ht="15.75" thickBot="1" x14ac:dyDescent="0.3">
      <c r="A34" s="75"/>
      <c r="B34" s="47" t="s">
        <v>21</v>
      </c>
      <c r="C34" s="55">
        <v>150500</v>
      </c>
      <c r="D34" s="55">
        <v>394500</v>
      </c>
      <c r="E34" s="96">
        <v>301528</v>
      </c>
      <c r="F34" s="79">
        <f t="shared" si="2"/>
        <v>76.432953105196461</v>
      </c>
    </row>
    <row r="35" spans="1:6" ht="15.75" thickBot="1" x14ac:dyDescent="0.3">
      <c r="A35" s="63"/>
      <c r="B35" s="56" t="s">
        <v>2</v>
      </c>
      <c r="C35" s="56">
        <f>SUM(C30:C34)</f>
        <v>851300</v>
      </c>
      <c r="D35" s="56">
        <f>SUM(D30:D34)</f>
        <v>2668753</v>
      </c>
      <c r="E35" s="97">
        <v>1818562</v>
      </c>
      <c r="F35" s="60">
        <v>2575864</v>
      </c>
    </row>
    <row r="36" spans="1:6" x14ac:dyDescent="0.25">
      <c r="A36" s="76" t="s">
        <v>63</v>
      </c>
      <c r="B36" s="48"/>
      <c r="C36" s="48"/>
      <c r="D36" s="48"/>
      <c r="E36" s="92"/>
      <c r="F36" s="77"/>
    </row>
    <row r="37" spans="1:6" x14ac:dyDescent="0.25">
      <c r="A37" s="72"/>
      <c r="B37" s="37" t="s">
        <v>17</v>
      </c>
      <c r="C37" s="54">
        <v>514600</v>
      </c>
      <c r="D37" s="54">
        <v>514600</v>
      </c>
      <c r="E37" s="95">
        <v>512324</v>
      </c>
      <c r="F37" s="74">
        <f>(E37/D37)*100</f>
        <v>99.557714729887294</v>
      </c>
    </row>
    <row r="38" spans="1:6" x14ac:dyDescent="0.25">
      <c r="A38" s="72"/>
      <c r="B38" s="37" t="s">
        <v>18</v>
      </c>
      <c r="C38" s="54">
        <v>106650</v>
      </c>
      <c r="D38" s="54">
        <v>106650</v>
      </c>
      <c r="E38" s="95">
        <v>98822</v>
      </c>
      <c r="F38" s="74">
        <f t="shared" ref="F38:F42" si="3">(E38/D38)*100</f>
        <v>92.660103141115798</v>
      </c>
    </row>
    <row r="39" spans="1:6" x14ac:dyDescent="0.25">
      <c r="A39" s="72"/>
      <c r="B39" s="37" t="s">
        <v>19</v>
      </c>
      <c r="C39" s="54">
        <v>8250</v>
      </c>
      <c r="D39" s="54">
        <v>8250</v>
      </c>
      <c r="E39" s="95">
        <v>8250</v>
      </c>
      <c r="F39" s="74">
        <f t="shared" si="3"/>
        <v>100</v>
      </c>
    </row>
    <row r="40" spans="1:6" x14ac:dyDescent="0.25">
      <c r="A40" s="72"/>
      <c r="B40" s="37" t="s">
        <v>20</v>
      </c>
      <c r="C40" s="54">
        <v>3600</v>
      </c>
      <c r="D40" s="54">
        <v>3600</v>
      </c>
      <c r="E40" s="95">
        <v>3600</v>
      </c>
      <c r="F40" s="74">
        <f t="shared" si="3"/>
        <v>100</v>
      </c>
    </row>
    <row r="41" spans="1:6" x14ac:dyDescent="0.25">
      <c r="A41" s="72"/>
      <c r="B41" s="37" t="s">
        <v>21</v>
      </c>
      <c r="C41" s="54">
        <v>24500</v>
      </c>
      <c r="D41" s="54">
        <v>24500</v>
      </c>
      <c r="E41" s="95">
        <v>24500</v>
      </c>
      <c r="F41" s="74">
        <f t="shared" si="3"/>
        <v>100</v>
      </c>
    </row>
    <row r="42" spans="1:6" ht="15.75" thickBot="1" x14ac:dyDescent="0.3">
      <c r="A42" s="75"/>
      <c r="B42" s="47" t="s">
        <v>22</v>
      </c>
      <c r="C42" s="55">
        <v>10000</v>
      </c>
      <c r="D42" s="55">
        <v>10000</v>
      </c>
      <c r="E42" s="96">
        <v>8905</v>
      </c>
      <c r="F42" s="79">
        <f t="shared" si="3"/>
        <v>89.05</v>
      </c>
    </row>
    <row r="43" spans="1:6" ht="15.75" thickBot="1" x14ac:dyDescent="0.3">
      <c r="A43" s="58"/>
      <c r="B43" s="50" t="s">
        <v>2</v>
      </c>
      <c r="C43" s="56">
        <f>SUM(C37:C42)</f>
        <v>667600</v>
      </c>
      <c r="D43" s="56">
        <f>SUM(D37:D42)</f>
        <v>667600</v>
      </c>
      <c r="E43" s="97">
        <v>656401</v>
      </c>
      <c r="F43" s="51">
        <v>0</v>
      </c>
    </row>
    <row r="44" spans="1:6" x14ac:dyDescent="0.25">
      <c r="A44" s="76" t="s">
        <v>64</v>
      </c>
      <c r="B44" s="48"/>
      <c r="C44" s="48"/>
      <c r="D44" s="48"/>
      <c r="E44" s="92"/>
      <c r="F44" s="77"/>
    </row>
    <row r="45" spans="1:6" x14ac:dyDescent="0.25">
      <c r="A45" s="72"/>
      <c r="B45" s="37" t="s">
        <v>17</v>
      </c>
      <c r="C45" s="54">
        <v>60040</v>
      </c>
      <c r="D45" s="54">
        <v>61540</v>
      </c>
      <c r="E45" s="95">
        <v>57784</v>
      </c>
      <c r="F45" s="74">
        <f>(E45/D45)*100</f>
        <v>93.896652583685409</v>
      </c>
    </row>
    <row r="46" spans="1:6" ht="15.75" thickBot="1" x14ac:dyDescent="0.3">
      <c r="A46" s="75"/>
      <c r="B46" s="47" t="s">
        <v>18</v>
      </c>
      <c r="C46" s="55">
        <v>13190</v>
      </c>
      <c r="D46" s="55">
        <v>13520</v>
      </c>
      <c r="E46" s="96">
        <v>12712</v>
      </c>
      <c r="F46" s="74">
        <f>(E46/D46)*100</f>
        <v>94.023668639053255</v>
      </c>
    </row>
    <row r="47" spans="1:6" ht="15.75" thickBot="1" x14ac:dyDescent="0.3">
      <c r="A47" s="58"/>
      <c r="B47" s="50" t="s">
        <v>2</v>
      </c>
      <c r="C47" s="56">
        <f>SUM(C45:C46)</f>
        <v>73230</v>
      </c>
      <c r="D47" s="56">
        <f>SUM(D45:D46)</f>
        <v>75060</v>
      </c>
      <c r="E47" s="97">
        <v>70496</v>
      </c>
      <c r="F47" s="51">
        <v>0</v>
      </c>
    </row>
    <row r="48" spans="1:6" x14ac:dyDescent="0.25">
      <c r="A48" s="76" t="s">
        <v>65</v>
      </c>
      <c r="B48" s="57"/>
      <c r="C48" s="48"/>
      <c r="D48" s="48"/>
      <c r="E48" s="92"/>
      <c r="F48" s="77"/>
    </row>
    <row r="49" spans="1:6" ht="45.75" thickBot="1" x14ac:dyDescent="0.3">
      <c r="A49" s="75"/>
      <c r="B49" s="64" t="s">
        <v>30</v>
      </c>
      <c r="C49" s="47"/>
      <c r="D49" s="55">
        <v>22000</v>
      </c>
      <c r="E49" s="96">
        <v>22000</v>
      </c>
      <c r="F49" s="80">
        <v>100</v>
      </c>
    </row>
    <row r="50" spans="1:6" ht="15.75" thickBot="1" x14ac:dyDescent="0.3">
      <c r="A50" s="58"/>
      <c r="B50" s="59" t="s">
        <v>2</v>
      </c>
      <c r="C50" s="59"/>
      <c r="D50" s="56">
        <f>D49</f>
        <v>22000</v>
      </c>
      <c r="E50" s="97">
        <v>22000</v>
      </c>
      <c r="F50" s="60"/>
    </row>
    <row r="51" spans="1:6" x14ac:dyDescent="0.25">
      <c r="A51" s="76" t="s">
        <v>66</v>
      </c>
      <c r="B51" s="48"/>
      <c r="C51" s="48"/>
      <c r="D51" s="48"/>
      <c r="E51" s="92"/>
      <c r="F51" s="77"/>
    </row>
    <row r="52" spans="1:6" x14ac:dyDescent="0.25">
      <c r="A52" s="72"/>
      <c r="B52" s="37" t="s">
        <v>17</v>
      </c>
      <c r="C52" s="54">
        <v>155700</v>
      </c>
      <c r="D52" s="54">
        <v>188700</v>
      </c>
      <c r="E52" s="95">
        <v>179722</v>
      </c>
      <c r="F52" s="74">
        <f>(E52/D52)*100</f>
        <v>95.24218335983042</v>
      </c>
    </row>
    <row r="53" spans="1:6" x14ac:dyDescent="0.25">
      <c r="A53" s="72"/>
      <c r="B53" s="37" t="s">
        <v>18</v>
      </c>
      <c r="C53" s="54">
        <v>34650</v>
      </c>
      <c r="D53" s="54">
        <v>41550</v>
      </c>
      <c r="E53" s="95">
        <v>39539</v>
      </c>
      <c r="F53" s="74">
        <f t="shared" ref="F53:F54" si="4">(E53/D53)*100</f>
        <v>95.160048134777369</v>
      </c>
    </row>
    <row r="54" spans="1:6" ht="15.75" thickBot="1" x14ac:dyDescent="0.3">
      <c r="A54" s="75"/>
      <c r="B54" s="47" t="s">
        <v>26</v>
      </c>
      <c r="C54" s="55">
        <v>37000</v>
      </c>
      <c r="D54" s="55">
        <v>158000</v>
      </c>
      <c r="E54" s="96">
        <v>158000</v>
      </c>
      <c r="F54" s="79">
        <f t="shared" si="4"/>
        <v>100</v>
      </c>
    </row>
    <row r="55" spans="1:6" ht="15.75" thickBot="1" x14ac:dyDescent="0.3">
      <c r="A55" s="49"/>
      <c r="B55" s="50" t="s">
        <v>2</v>
      </c>
      <c r="C55" s="56">
        <f>SUM(C52:C54)</f>
        <v>227350</v>
      </c>
      <c r="D55" s="56">
        <f>SUM(D52:D54)</f>
        <v>388250</v>
      </c>
      <c r="E55" s="97">
        <v>377261</v>
      </c>
      <c r="F55" s="60"/>
    </row>
    <row r="56" spans="1:6" x14ac:dyDescent="0.25">
      <c r="A56" s="76" t="s">
        <v>67</v>
      </c>
      <c r="B56" s="48"/>
      <c r="C56" s="48"/>
      <c r="D56" s="48"/>
      <c r="E56" s="92"/>
      <c r="F56" s="77"/>
    </row>
    <row r="57" spans="1:6" x14ac:dyDescent="0.25">
      <c r="A57" s="72"/>
      <c r="B57" s="37" t="s">
        <v>19</v>
      </c>
      <c r="C57" s="37"/>
      <c r="D57" s="54">
        <v>41000</v>
      </c>
      <c r="E57" s="95">
        <v>29992</v>
      </c>
      <c r="F57" s="74">
        <f>(E57/D57)*100</f>
        <v>73.151219512195127</v>
      </c>
    </row>
    <row r="58" spans="1:6" x14ac:dyDescent="0.25">
      <c r="A58" s="72"/>
      <c r="B58" s="37" t="s">
        <v>20</v>
      </c>
      <c r="C58" s="37"/>
      <c r="D58" s="54">
        <v>37494</v>
      </c>
      <c r="E58" s="95">
        <v>30929</v>
      </c>
      <c r="F58" s="74">
        <f>(E58/D58)*100</f>
        <v>82.490531818424287</v>
      </c>
    </row>
    <row r="59" spans="1:6" x14ac:dyDescent="0.25">
      <c r="A59" s="72"/>
      <c r="B59" s="36" t="s">
        <v>2</v>
      </c>
      <c r="C59" s="36"/>
      <c r="D59" s="16">
        <f>SUM(D57:D58)</f>
        <v>78494</v>
      </c>
      <c r="E59" s="98">
        <v>60921</v>
      </c>
      <c r="F59" s="73">
        <v>0</v>
      </c>
    </row>
    <row r="60" spans="1:6" x14ac:dyDescent="0.25">
      <c r="A60" s="81" t="s">
        <v>70</v>
      </c>
      <c r="B60" s="37"/>
      <c r="C60" s="37"/>
      <c r="D60" s="37"/>
      <c r="E60" s="99"/>
      <c r="F60" s="73"/>
    </row>
    <row r="61" spans="1:6" ht="30.75" thickBot="1" x14ac:dyDescent="0.3">
      <c r="A61" s="75"/>
      <c r="B61" s="64" t="s">
        <v>40</v>
      </c>
      <c r="C61" s="55">
        <v>35000</v>
      </c>
      <c r="D61" s="55">
        <v>129147</v>
      </c>
      <c r="E61" s="96">
        <v>129147</v>
      </c>
      <c r="F61" s="80">
        <f>(E61/D61)*100</f>
        <v>100</v>
      </c>
    </row>
    <row r="62" spans="1:6" ht="15.75" thickBot="1" x14ac:dyDescent="0.3">
      <c r="A62" s="58"/>
      <c r="B62" s="85" t="s">
        <v>2</v>
      </c>
      <c r="C62" s="56">
        <f>C61</f>
        <v>35000</v>
      </c>
      <c r="D62" s="56">
        <f t="shared" ref="D62:E62" si="5">D61</f>
        <v>129147</v>
      </c>
      <c r="E62" s="97">
        <f t="shared" si="5"/>
        <v>129147</v>
      </c>
      <c r="F62" s="60"/>
    </row>
    <row r="63" spans="1:6" ht="15.75" thickBot="1" x14ac:dyDescent="0.3">
      <c r="A63" s="87" t="s">
        <v>71</v>
      </c>
      <c r="B63" s="88"/>
      <c r="C63" s="83"/>
      <c r="D63" s="83"/>
      <c r="E63" s="100"/>
      <c r="F63" s="89"/>
    </row>
    <row r="64" spans="1:6" ht="15.75" thickBot="1" x14ac:dyDescent="0.3">
      <c r="A64" s="87"/>
      <c r="B64" s="90" t="s">
        <v>72</v>
      </c>
      <c r="C64" s="83"/>
      <c r="D64" s="83">
        <v>41506</v>
      </c>
      <c r="E64" s="100"/>
      <c r="F64" s="89"/>
    </row>
    <row r="65" spans="1:6" ht="15.75" thickBot="1" x14ac:dyDescent="0.3">
      <c r="A65" s="87"/>
      <c r="B65" s="85" t="s">
        <v>2</v>
      </c>
      <c r="C65" s="83"/>
      <c r="D65" s="83">
        <f>D64</f>
        <v>41506</v>
      </c>
      <c r="E65" s="100"/>
      <c r="F65" s="89"/>
    </row>
    <row r="66" spans="1:6" ht="15.75" thickBot="1" x14ac:dyDescent="0.3">
      <c r="A66" s="86" t="s">
        <v>3</v>
      </c>
      <c r="B66" s="82"/>
      <c r="C66" s="83">
        <f>C62+C55+C50+C47+C43+C35+C28+C25+C13</f>
        <v>6840034</v>
      </c>
      <c r="D66" s="83">
        <f>D65+D62+D59+D55+D50+D47+D43+D35+D28+D25+D13</f>
        <v>12183634</v>
      </c>
      <c r="E66" s="101">
        <f>E65+E62+E59+E55+E50+E47+E43+E35+E28+E25+E13</f>
        <v>10842591.25</v>
      </c>
      <c r="F66" s="84"/>
    </row>
    <row r="68" spans="1:6" ht="15.75" x14ac:dyDescent="0.25">
      <c r="B68" s="103" t="s">
        <v>77</v>
      </c>
    </row>
  </sheetData>
  <pageMargins left="0.7" right="0.7" top="0.75" bottom="0.75" header="0.3" footer="0.3"/>
  <pageSetup paperSize="9" scale="7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B15" sqref="B15"/>
    </sheetView>
  </sheetViews>
  <sheetFormatPr defaultRowHeight="15" x14ac:dyDescent="0.25"/>
  <cols>
    <col min="1" max="1" width="7.7109375" customWidth="1"/>
    <col min="2" max="2" width="56.140625" customWidth="1"/>
    <col min="3" max="3" width="14.140625" style="6" customWidth="1"/>
    <col min="4" max="4" width="14" style="6" customWidth="1"/>
    <col min="5" max="5" width="13.42578125" customWidth="1"/>
    <col min="6" max="6" width="13" customWidth="1"/>
  </cols>
  <sheetData>
    <row r="1" spans="1:6" ht="18.75" x14ac:dyDescent="0.3">
      <c r="F1" s="102" t="s">
        <v>76</v>
      </c>
    </row>
    <row r="2" spans="1:6" ht="15.75" x14ac:dyDescent="0.25">
      <c r="A2" s="106" t="s">
        <v>55</v>
      </c>
      <c r="B2" s="106"/>
      <c r="C2" s="106"/>
      <c r="D2" s="106"/>
      <c r="E2" s="3"/>
      <c r="F2" s="3"/>
    </row>
    <row r="3" spans="1:6" ht="63" x14ac:dyDescent="0.25">
      <c r="A3" s="2" t="s">
        <v>0</v>
      </c>
      <c r="B3" s="2" t="s">
        <v>1</v>
      </c>
      <c r="C3" s="2" t="s">
        <v>51</v>
      </c>
      <c r="D3" s="5" t="s">
        <v>52</v>
      </c>
      <c r="E3" s="5" t="s">
        <v>53</v>
      </c>
      <c r="F3" s="32" t="s">
        <v>54</v>
      </c>
    </row>
    <row r="4" spans="1:6" ht="16.5" thickBot="1" x14ac:dyDescent="0.3">
      <c r="A4" s="57" t="s">
        <v>62</v>
      </c>
      <c r="B4" s="57"/>
      <c r="C4" s="2"/>
      <c r="D4" s="5"/>
      <c r="E4" s="5"/>
      <c r="F4" s="32"/>
    </row>
    <row r="5" spans="1:6" ht="17.25" thickTop="1" thickBot="1" x14ac:dyDescent="0.3">
      <c r="A5" s="8"/>
      <c r="B5" s="9" t="s">
        <v>31</v>
      </c>
      <c r="C5" s="23">
        <v>0</v>
      </c>
      <c r="D5" s="23">
        <v>2890000</v>
      </c>
      <c r="E5" s="62">
        <v>2575864</v>
      </c>
      <c r="F5" s="43">
        <f>(E5/D5)*100</f>
        <v>89.130242214532871</v>
      </c>
    </row>
    <row r="6" spans="1:6" ht="16.5" thickTop="1" x14ac:dyDescent="0.25">
      <c r="A6" s="8"/>
      <c r="B6" s="36" t="s">
        <v>2</v>
      </c>
      <c r="C6" s="23"/>
      <c r="D6" s="24">
        <f>D5</f>
        <v>2890000</v>
      </c>
      <c r="E6" s="24">
        <f>E5</f>
        <v>2575864</v>
      </c>
      <c r="F6" s="43"/>
    </row>
    <row r="7" spans="1:6" ht="15.75" x14ac:dyDescent="0.25">
      <c r="A7" s="36" t="s">
        <v>69</v>
      </c>
      <c r="B7" s="36"/>
      <c r="C7" s="36"/>
      <c r="D7" s="23"/>
      <c r="E7" s="45"/>
      <c r="F7" s="43"/>
    </row>
    <row r="8" spans="1:6" ht="42.75" customHeight="1" x14ac:dyDescent="0.25">
      <c r="A8" s="34"/>
      <c r="B8" s="31" t="s">
        <v>41</v>
      </c>
      <c r="C8" s="44">
        <v>0</v>
      </c>
      <c r="D8" s="33">
        <v>5000</v>
      </c>
      <c r="E8" s="62">
        <v>5000</v>
      </c>
      <c r="F8" s="43">
        <f>(E8/D8)*100</f>
        <v>100</v>
      </c>
    </row>
    <row r="9" spans="1:6" ht="22.5" customHeight="1" x14ac:dyDescent="0.25">
      <c r="A9" s="34"/>
      <c r="B9" s="36" t="s">
        <v>2</v>
      </c>
      <c r="C9" s="44"/>
      <c r="D9" s="61">
        <f>D8</f>
        <v>5000</v>
      </c>
      <c r="E9" s="61">
        <f>E8</f>
        <v>5000</v>
      </c>
      <c r="F9" s="43"/>
    </row>
    <row r="10" spans="1:6" ht="22.5" customHeight="1" x14ac:dyDescent="0.25">
      <c r="A10" s="107" t="s">
        <v>68</v>
      </c>
      <c r="B10" s="108"/>
      <c r="C10" s="44"/>
      <c r="D10" s="61"/>
      <c r="E10" s="61"/>
      <c r="F10" s="43"/>
    </row>
    <row r="11" spans="1:6" ht="33" customHeight="1" x14ac:dyDescent="0.25">
      <c r="A11" s="65"/>
      <c r="B11" s="46" t="s">
        <v>41</v>
      </c>
      <c r="C11" s="44"/>
      <c r="D11" s="33">
        <v>188300</v>
      </c>
      <c r="E11" s="33">
        <v>163263.51999999999</v>
      </c>
      <c r="F11" s="43">
        <f>(E12/D12)*100</f>
        <v>86.703940520446082</v>
      </c>
    </row>
    <row r="12" spans="1:6" ht="33" customHeight="1" x14ac:dyDescent="0.25">
      <c r="A12" s="65"/>
      <c r="B12" s="36" t="s">
        <v>2</v>
      </c>
      <c r="C12" s="44"/>
      <c r="D12" s="61">
        <f>D11</f>
        <v>188300</v>
      </c>
      <c r="E12" s="61">
        <f>E11</f>
        <v>163263.51999999999</v>
      </c>
      <c r="F12" s="43">
        <v>86.7</v>
      </c>
    </row>
    <row r="13" spans="1:6" ht="15.75" x14ac:dyDescent="0.25">
      <c r="A13" s="4" t="s">
        <v>3</v>
      </c>
      <c r="B13" s="1"/>
      <c r="C13" s="22">
        <f>SUM(C5:C8)</f>
        <v>0</v>
      </c>
      <c r="D13" s="22">
        <f>D12+D9+D6</f>
        <v>3083300</v>
      </c>
      <c r="E13" s="22">
        <f>E12+E9+E6</f>
        <v>2744127.52</v>
      </c>
      <c r="F13" s="37">
        <v>88.9</v>
      </c>
    </row>
    <row r="14" spans="1:6" ht="15.75" x14ac:dyDescent="0.25">
      <c r="C14" s="105"/>
      <c r="D14" s="105"/>
    </row>
    <row r="15" spans="1:6" ht="15.75" x14ac:dyDescent="0.25">
      <c r="B15" s="103" t="s">
        <v>77</v>
      </c>
      <c r="C15" s="10"/>
    </row>
  </sheetData>
  <mergeCells count="3">
    <mergeCell ref="C14:D14"/>
    <mergeCell ref="A2:D2"/>
    <mergeCell ref="A10:B10"/>
  </mergeCells>
  <pageMargins left="0.7" right="0.7" top="0.75" bottom="0.75" header="0.3" footer="0.3"/>
  <pageSetup paperSize="9" scale="73" fitToHeight="0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доходи  2020 ЗФ</vt:lpstr>
      <vt:lpstr>доходи  2020 СФ</vt:lpstr>
      <vt:lpstr>Видатки в розрізі </vt:lpstr>
      <vt:lpstr>Видатки  2020 СФ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2021-02-16T13:52:48Z</dcterms:modified>
</cp:coreProperties>
</file>