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6" i="12" l="1"/>
  <c r="I226" i="12"/>
  <c r="F226" i="12"/>
  <c r="E226" i="12"/>
  <c r="J225" i="12"/>
  <c r="I225" i="12"/>
  <c r="F225" i="12"/>
  <c r="E225" i="12"/>
  <c r="H202" i="12"/>
  <c r="D202" i="12"/>
  <c r="H193" i="12"/>
  <c r="G193" i="12"/>
  <c r="G202" i="12" s="1"/>
  <c r="D193" i="12"/>
  <c r="C193" i="12"/>
  <c r="C202" i="12" s="1"/>
  <c r="J185" i="12"/>
  <c r="I185" i="12"/>
  <c r="F185" i="12"/>
  <c r="E185" i="12"/>
  <c r="J184" i="12"/>
  <c r="I184" i="12"/>
  <c r="F184" i="12"/>
  <c r="E184" i="12"/>
  <c r="D170" i="12"/>
  <c r="H166" i="12"/>
  <c r="H170" i="12" s="1"/>
  <c r="G166" i="12"/>
  <c r="G170" i="12" s="1"/>
  <c r="D166" i="12"/>
  <c r="C166" i="12"/>
  <c r="C170" i="12" s="1"/>
  <c r="E170" i="12" s="1"/>
  <c r="J94" i="12"/>
  <c r="I94" i="12"/>
  <c r="F94" i="12"/>
  <c r="E94" i="12"/>
  <c r="F91" i="12"/>
  <c r="E91" i="12"/>
  <c r="J90" i="12"/>
  <c r="I90" i="12"/>
  <c r="F90" i="12"/>
  <c r="E90" i="12"/>
  <c r="J84" i="12"/>
  <c r="J83" i="12" s="1"/>
  <c r="J82" i="12" s="1"/>
  <c r="I84" i="12"/>
  <c r="I83" i="12" s="1"/>
  <c r="I82" i="12" s="1"/>
  <c r="F84" i="12"/>
  <c r="F83" i="12" s="1"/>
  <c r="F82" i="12" s="1"/>
  <c r="E84" i="12"/>
  <c r="E83" i="12" s="1"/>
  <c r="E82" i="12" s="1"/>
  <c r="H83" i="12"/>
  <c r="G83" i="12"/>
  <c r="D83" i="12"/>
  <c r="C83" i="12"/>
  <c r="C82" i="12" s="1"/>
  <c r="C159" i="12" s="1"/>
  <c r="C158" i="12" s="1"/>
  <c r="C163" i="12" s="1"/>
  <c r="H82" i="12"/>
  <c r="H159" i="12" s="1"/>
  <c r="G82" i="12"/>
  <c r="G159" i="12" s="1"/>
  <c r="D82" i="12"/>
  <c r="D159" i="12" s="1"/>
  <c r="G41" i="12"/>
  <c r="J41" i="12" s="1"/>
  <c r="E41" i="12"/>
  <c r="C41" i="12"/>
  <c r="F41" i="12" s="1"/>
  <c r="H40" i="12"/>
  <c r="I40" i="12" s="1"/>
  <c r="D40" i="12"/>
  <c r="E40" i="12" s="1"/>
  <c r="H39" i="12"/>
  <c r="J39" i="12" s="1"/>
  <c r="G39" i="12"/>
  <c r="D39" i="12"/>
  <c r="F39" i="12" s="1"/>
  <c r="C39" i="12"/>
  <c r="H36" i="12"/>
  <c r="C36" i="12"/>
  <c r="C35" i="12" s="1"/>
  <c r="L22" i="5"/>
  <c r="K22" i="5"/>
  <c r="J22" i="5"/>
  <c r="H22" i="5"/>
  <c r="G22" i="5"/>
  <c r="F22" i="5"/>
  <c r="D22" i="5"/>
  <c r="I11" i="5"/>
  <c r="I22" i="5" s="1"/>
  <c r="H249" i="1"/>
  <c r="C244" i="1"/>
  <c r="C243" i="1"/>
  <c r="I242" i="1"/>
  <c r="H242" i="1"/>
  <c r="H241" i="1" s="1"/>
  <c r="G242" i="1"/>
  <c r="G241" i="1" s="1"/>
  <c r="E242" i="1"/>
  <c r="E241" i="1" s="1"/>
  <c r="D242" i="1"/>
  <c r="D241" i="1" s="1"/>
  <c r="C242" i="1"/>
  <c r="C241" i="1" s="1"/>
  <c r="I241" i="1"/>
  <c r="E223" i="1"/>
  <c r="D223" i="1"/>
  <c r="F214" i="1"/>
  <c r="D210" i="1"/>
  <c r="D219" i="1" s="1"/>
  <c r="D218" i="1" s="1"/>
  <c r="E19" i="5" s="1"/>
  <c r="C210" i="1"/>
  <c r="I209" i="1"/>
  <c r="I249" i="1" s="1"/>
  <c r="H209" i="1"/>
  <c r="H245" i="1" s="1"/>
  <c r="H244" i="1" s="1"/>
  <c r="H243" i="1" s="1"/>
  <c r="G209" i="1"/>
  <c r="G249" i="1" s="1"/>
  <c r="E209" i="1"/>
  <c r="E245" i="1" s="1"/>
  <c r="E244" i="1" s="1"/>
  <c r="D209" i="1"/>
  <c r="D249" i="1" s="1"/>
  <c r="C209" i="1"/>
  <c r="C11" i="5" s="1"/>
  <c r="C22" i="5" s="1"/>
  <c r="I177" i="1"/>
  <c r="H177" i="1"/>
  <c r="G177" i="1"/>
  <c r="I176" i="1"/>
  <c r="H176" i="1"/>
  <c r="G176" i="1"/>
  <c r="C175" i="1"/>
  <c r="I174" i="1"/>
  <c r="G174" i="1"/>
  <c r="F107" i="1"/>
  <c r="F242" i="1" s="1"/>
  <c r="F241" i="1" s="1"/>
  <c r="F106" i="1"/>
  <c r="F209" i="1" s="1"/>
  <c r="F245" i="1" s="1"/>
  <c r="F244" i="1" s="1"/>
  <c r="I99" i="1"/>
  <c r="H99" i="1"/>
  <c r="H98" i="1" s="1"/>
  <c r="G99" i="1"/>
  <c r="G98" i="1" s="1"/>
  <c r="G175" i="1" s="1"/>
  <c r="E99" i="1"/>
  <c r="D99" i="1"/>
  <c r="D98" i="1" s="1"/>
  <c r="I98" i="1"/>
  <c r="I175" i="1" s="1"/>
  <c r="I182" i="1" s="1"/>
  <c r="I186" i="1" s="1"/>
  <c r="E98" i="1"/>
  <c r="E175" i="1" s="1"/>
  <c r="E57" i="1"/>
  <c r="E52" i="1" s="1"/>
  <c r="D57" i="1"/>
  <c r="D52" i="1" s="1"/>
  <c r="D177" i="1" s="1"/>
  <c r="F56" i="1"/>
  <c r="F55" i="1"/>
  <c r="C52" i="1"/>
  <c r="C51" i="1" s="1"/>
  <c r="J159" i="12" l="1"/>
  <c r="H158" i="12"/>
  <c r="H163" i="12" s="1"/>
  <c r="C219" i="1"/>
  <c r="C218" i="1" s="1"/>
  <c r="C19" i="5" s="1"/>
  <c r="G245" i="1"/>
  <c r="G244" i="1" s="1"/>
  <c r="I245" i="1"/>
  <c r="I244" i="1" s="1"/>
  <c r="I243" i="1" s="1"/>
  <c r="J40" i="12"/>
  <c r="F98" i="1"/>
  <c r="D175" i="1"/>
  <c r="D182" i="1" s="1"/>
  <c r="D186" i="1" s="1"/>
  <c r="D174" i="1"/>
  <c r="G179" i="1"/>
  <c r="G182" i="1"/>
  <c r="G186" i="1" s="1"/>
  <c r="D245" i="1"/>
  <c r="D244" i="1" s="1"/>
  <c r="D243" i="1" s="1"/>
  <c r="E249" i="1"/>
  <c r="E243" i="1" s="1"/>
  <c r="H35" i="12"/>
  <c r="J35" i="12" s="1"/>
  <c r="G36" i="12"/>
  <c r="G35" i="12" s="1"/>
  <c r="E166" i="12"/>
  <c r="I170" i="12"/>
  <c r="F193" i="12"/>
  <c r="J193" i="12"/>
  <c r="H174" i="1"/>
  <c r="H175" i="1"/>
  <c r="H179" i="1" s="1"/>
  <c r="I179" i="1"/>
  <c r="C176" i="1"/>
  <c r="C174" i="1"/>
  <c r="C182" i="1" s="1"/>
  <c r="C186" i="1" s="1"/>
  <c r="D51" i="1"/>
  <c r="D176" i="1" s="1"/>
  <c r="G243" i="1"/>
  <c r="E177" i="1"/>
  <c r="F52" i="1"/>
  <c r="F177" i="1" s="1"/>
  <c r="E51" i="1"/>
  <c r="D158" i="12"/>
  <c r="E159" i="12"/>
  <c r="F159" i="12"/>
  <c r="I159" i="12"/>
  <c r="G158" i="12"/>
  <c r="J158" i="12" s="1"/>
  <c r="F202" i="12"/>
  <c r="J202" i="12"/>
  <c r="C229" i="12"/>
  <c r="C233" i="12"/>
  <c r="C227" i="12" s="1"/>
  <c r="D229" i="12"/>
  <c r="D233" i="12"/>
  <c r="F249" i="1"/>
  <c r="F243" i="1" s="1"/>
  <c r="I166" i="12"/>
  <c r="F57" i="1"/>
  <c r="E210" i="1"/>
  <c r="I35" i="12"/>
  <c r="I36" i="12"/>
  <c r="I39" i="12"/>
  <c r="E193" i="12"/>
  <c r="E202" i="12"/>
  <c r="G229" i="12"/>
  <c r="G233" i="12"/>
  <c r="G227" i="12" s="1"/>
  <c r="H233" i="12"/>
  <c r="E39" i="12"/>
  <c r="F40" i="12"/>
  <c r="I41" i="12"/>
  <c r="I193" i="12"/>
  <c r="I202" i="12"/>
  <c r="C177" i="1"/>
  <c r="D36" i="12"/>
  <c r="H229" i="12"/>
  <c r="E11" i="5"/>
  <c r="E22" i="5" s="1"/>
  <c r="F175" i="1" l="1"/>
  <c r="F174" i="1"/>
  <c r="F182" i="1" s="1"/>
  <c r="F186" i="1" s="1"/>
  <c r="J36" i="12"/>
  <c r="D163" i="12"/>
  <c r="E163" i="12" s="1"/>
  <c r="F158" i="12"/>
  <c r="E158" i="12"/>
  <c r="F210" i="1"/>
  <c r="E219" i="1"/>
  <c r="E218" i="1" s="1"/>
  <c r="J229" i="12"/>
  <c r="I229" i="12"/>
  <c r="J233" i="12"/>
  <c r="H227" i="12"/>
  <c r="I233" i="12"/>
  <c r="F36" i="12"/>
  <c r="D35" i="12"/>
  <c r="E36" i="12"/>
  <c r="F51" i="1"/>
  <c r="F176" i="1" s="1"/>
  <c r="F179" i="1" s="1"/>
  <c r="E174" i="1"/>
  <c r="E182" i="1" s="1"/>
  <c r="E186" i="1" s="1"/>
  <c r="E176" i="1"/>
  <c r="E179" i="1" s="1"/>
  <c r="C179" i="1"/>
  <c r="I158" i="12"/>
  <c r="G163" i="12"/>
  <c r="F233" i="12"/>
  <c r="E233" i="12"/>
  <c r="D227" i="12"/>
  <c r="I163" i="12"/>
  <c r="F229" i="12"/>
  <c r="E229" i="12"/>
  <c r="D179" i="1"/>
  <c r="H182" i="1"/>
  <c r="H186" i="1" s="1"/>
  <c r="F227" i="12" l="1"/>
  <c r="E227" i="12"/>
  <c r="F35" i="12"/>
  <c r="E35" i="12"/>
  <c r="J227" i="12"/>
  <c r="I227" i="12"/>
</calcChain>
</file>

<file path=xl/sharedStrings.xml><?xml version="1.0" encoding="utf-8"?>
<sst xmlns="http://schemas.openxmlformats.org/spreadsheetml/2006/main" count="1043" uniqueCount="520">
  <si>
    <t>"ПОГОДЖЕНО"</t>
  </si>
  <si>
    <t>Додаток 2 до Порядку</t>
  </si>
  <si>
    <t>Управління фінансів</t>
  </si>
  <si>
    <t>"ЗАТВЕРДЖЕНО"</t>
  </si>
  <si>
    <t>Боярської міської ради</t>
  </si>
  <si>
    <t xml:space="preserve">Рішення виконавчого комітету </t>
  </si>
  <si>
    <t>від ____________року №</t>
  </si>
  <si>
    <t>Боярськоїї міської ради</t>
  </si>
  <si>
    <t>від ___________________ року №</t>
  </si>
  <si>
    <t>М.П.</t>
  </si>
  <si>
    <t xml:space="preserve">Відділ економічного розвитку та тарифної політики </t>
  </si>
  <si>
    <t>виконавчого комітету Боярської міської ради</t>
  </si>
  <si>
    <t>Проект</t>
  </si>
  <si>
    <t>Затверджений</t>
  </si>
  <si>
    <t>Уточнений</t>
  </si>
  <si>
    <t>________________          ______________</t>
  </si>
  <si>
    <t>зробити позначку "Х"</t>
  </si>
  <si>
    <t>Коди</t>
  </si>
  <si>
    <t xml:space="preserve">Підприємство  </t>
  </si>
  <si>
    <t>Комунальне підприємство «Боярська муніципальна енергосервісна компанія» Боярської міської ради</t>
  </si>
  <si>
    <t xml:space="preserve">за ЄДРПОУ </t>
  </si>
  <si>
    <t>44494341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</si>
  <si>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</si>
  <si>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</si>
  <si>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</si>
  <si>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</si>
  <si>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Боярка</t>
  </si>
  <si>
    <t>за КОАТУУ</t>
  </si>
  <si>
    <t>UA32140030010045925</t>
  </si>
  <si>
    <r>
      <rPr>
        <sz val="10"/>
        <rFont val="Times New Roman"/>
        <family val="1"/>
      </rPr>
      <t xml:space="preserve">Орган управління  </t>
    </r>
    <r>
      <rPr>
        <b/>
        <i/>
        <sz val="10"/>
        <rFont val="Times New Roman"/>
        <family val="1"/>
      </rPr>
      <t xml:space="preserve"> </t>
    </r>
  </si>
  <si>
    <t>за СПОДУ</t>
  </si>
  <si>
    <t xml:space="preserve">Галузь     </t>
  </si>
  <si>
    <t>Галузь енергетики</t>
  </si>
  <si>
    <t>за ЗКГНГ</t>
  </si>
  <si>
    <t xml:space="preserve">Вид економічної діяльності    </t>
  </si>
  <si>
    <t>Діяльність у сфері інжинірингу, геології та геодезії, надання послуг технічного консультування в цих сферах</t>
  </si>
  <si>
    <t xml:space="preserve">за  КВЕД  </t>
  </si>
  <si>
    <t>71.12</t>
  </si>
  <si>
    <t>Одиниця виміру, грн.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</si>
  <si>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</si>
  <si>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</si>
  <si>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</si>
  <si>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</si>
  <si>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</si>
  <si>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>Середньооблікова к-ть штатних працівників</t>
  </si>
  <si>
    <t xml:space="preserve">Місцезнаходження  </t>
  </si>
  <si>
    <t>Україна, Київська обл., Фастівський р-н, місто Боярка, вул. Грушевського М., будинок 39</t>
  </si>
  <si>
    <t xml:space="preserve">Телефон </t>
  </si>
  <si>
    <t xml:space="preserve"> +380674674669</t>
  </si>
  <si>
    <t>Керівник</t>
  </si>
  <si>
    <t>Директор Залєвський Олександр Віталійович</t>
  </si>
  <si>
    <t>ФІНАНСОВИЙ ПЛАН ПІДПРИЄМСТВА НА 2024 рік</t>
  </si>
  <si>
    <t xml:space="preserve">тис. грн. </t>
  </si>
  <si>
    <t>Найменування показника</t>
  </si>
  <si>
    <t xml:space="preserve">Код рядка </t>
  </si>
  <si>
    <t>Факт 2023 року</t>
  </si>
  <si>
    <t>Уточнений фінансовий план 2024 року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</si>
  <si>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</si>
  <si>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</si>
  <si>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</si>
  <si>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</si>
  <si>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</si>
  <si>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</si>
  <si>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</si>
  <si>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</si>
  <si>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</si>
  <si>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Дохід (виручка) від реалізації продукції (товарів, робіт, послуг), в т.ч.:</t>
  </si>
  <si>
    <t>сума рядків 1001,1002,1003,1004,1005,1006</t>
  </si>
  <si>
    <t>вивезення твердих побутових відходів</t>
  </si>
  <si>
    <t>за окремим видом діяльності, згідно КВЕД</t>
  </si>
  <si>
    <t>управління багатоквартирними будинками</t>
  </si>
  <si>
    <t>надання ритуальних послуг</t>
  </si>
  <si>
    <t>послуги з водопостачання</t>
  </si>
  <si>
    <t>послуги з водовідведення</t>
  </si>
  <si>
    <t>надання інших послуг (послуги автотранспорту, виконання інших робіт)</t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</si>
  <si>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</si>
  <si>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</si>
  <si>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сума рядків 1021,1022,1023,1024,1025,1026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</si>
  <si>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</si>
  <si>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</si>
  <si>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</si>
  <si>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сума рядків 1041,1042, 1043</t>
  </si>
  <si>
    <t>за програмою Боярської міської ради 
на 2023-2024 роки, в т.ч.:</t>
  </si>
  <si>
    <t>на зміцнення матеріально-технічної бази підприємства</t>
  </si>
  <si>
    <t>1041/1</t>
  </si>
  <si>
    <t>на покращення якості послуг</t>
  </si>
  <si>
    <t>1041/2</t>
  </si>
  <si>
    <t>виконання зобов’язань по виплаті заробітної плати</t>
  </si>
  <si>
    <t>1041/3</t>
  </si>
  <si>
    <t>оплата податків та зборів, за спожиті енергоносії, тощо</t>
  </si>
  <si>
    <t>1041/4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</si>
  <si>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</si>
  <si>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1041/5</t>
  </si>
  <si>
    <t>подолання наслідків стихії, надзвичайних ситуацій та аварій</t>
  </si>
  <si>
    <t>1041/6</t>
  </si>
  <si>
    <t xml:space="preserve">за програмою Розвитку благоустрою населених пунктів Боярської міської ради на _______ роки, в т.ч.:
</t>
  </si>
  <si>
    <t>на проведення заходів з комплексного благоустрою населених пунктів</t>
  </si>
  <si>
    <t>1042/1</t>
  </si>
  <si>
    <t>1042/2</t>
  </si>
  <si>
    <t>за Комплексною Програмою соціального захисту населення Боярської міської ради на                  роки, в т.ч.:</t>
  </si>
  <si>
    <t>поховання померлих одиноких громадян</t>
  </si>
  <si>
    <t>1043/1</t>
  </si>
  <si>
    <t>доставка померлих одиноких громадян</t>
  </si>
  <si>
    <t>1043/2</t>
  </si>
  <si>
    <t>Інші доходи від операційної діяльності, в т.ч.:</t>
  </si>
  <si>
    <t>сума рядків 1051-1056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</si>
  <si>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</si>
  <si>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</si>
  <si>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</si>
  <si>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</si>
  <si>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</si>
  <si>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</si>
  <si>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</si>
  <si>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</si>
  <si>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</si>
  <si>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сума рядків 1110,1120,1130-1210</t>
  </si>
  <si>
    <t>Витрати на матеріали та сировину, в т.ч.:</t>
  </si>
  <si>
    <t>сума рядків 1111-1116</t>
  </si>
  <si>
    <t xml:space="preserve">витрати на сировину і основні матеріали </t>
  </si>
  <si>
    <t>обладнання та устаткування</t>
  </si>
  <si>
    <t>шини, акумулятори</t>
  </si>
  <si>
    <t xml:space="preserve">запасні частини 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</si>
  <si>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</si>
  <si>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</si>
  <si>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</si>
  <si>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на комунальні послуги та енергоносії, в т.ч.:</t>
  </si>
  <si>
    <t>сума рядків 1121-1126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</si>
  <si>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</si>
  <si>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</si>
  <si>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</si>
  <si>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</si>
  <si>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</si>
  <si>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витрати за вивіз ТПВ, нечистот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</si>
  <si>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</si>
  <si>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</si>
  <si>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</si>
  <si>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</si>
  <si>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 на культурно-масові заходи</t>
  </si>
  <si>
    <t>відрахування до профспілки</t>
  </si>
  <si>
    <t>Витрати на охорону праці та навчання працівників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</si>
  <si>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</si>
  <si>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</si>
  <si>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</si>
  <si>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1211…</t>
  </si>
  <si>
    <t>Адміністративні витрати, в т.ч.:</t>
  </si>
  <si>
    <t>сума рядків 1310,1320-1440,1450,1460</t>
  </si>
  <si>
    <t>Витрати на товари, заходи, в т.ч.:</t>
  </si>
  <si>
    <t>сума рядків 1311,1312-1316</t>
  </si>
  <si>
    <t>витрати на канцтовари, офісне приладдя та устаткування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</si>
  <si>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</si>
  <si>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</si>
  <si>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</si>
  <si>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</si>
  <si>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культурно-масові заходи</t>
  </si>
  <si>
    <t>Витрати на страхові та рєестраційні послуги</t>
  </si>
  <si>
    <t>Витрати на аудиторські послуги</t>
  </si>
  <si>
    <t>Консультаційні та інформаційні послуги</t>
  </si>
  <si>
    <t>Юридичні та нотариальні послуги</t>
  </si>
  <si>
    <t>Організаційно-технічні послуги</t>
  </si>
  <si>
    <t>Витрати на ремонт та запасні частини до транспортних засобів</t>
  </si>
  <si>
    <t>Витрати на паливо-мастильні матеріали</t>
  </si>
  <si>
    <t>Витрати на комунальні послуги та енергоносії</t>
  </si>
  <si>
    <t>Витрати на підвищення кваліфікації та перепідготовку кадрів</t>
  </si>
  <si>
    <t>Інші адміністративні витрати, в т.ч.:</t>
  </si>
  <si>
    <t>1441…</t>
  </si>
  <si>
    <t>Інші витрати від операційної діяльності, в т.ч.:</t>
  </si>
  <si>
    <t>плата за розрахунково-касове обслуговування (інші послуги банків), штрафи, пені, неустойки тощо</t>
  </si>
  <si>
    <t>1461…</t>
  </si>
  <si>
    <t>Витрати на збут, в т.ч.:</t>
  </si>
  <si>
    <t>сума рядків 1510-1550</t>
  </si>
  <si>
    <t>Матеріальні затрати</t>
  </si>
  <si>
    <t>Інші витрати на збут, в т.ч.:</t>
  </si>
  <si>
    <t>витрати на рекламу, гарантійний ремонт (обслуговування) тощо</t>
  </si>
  <si>
    <t>Інші операційні  витрати, усього, у тому числі (розшифрувати):</t>
  </si>
  <si>
    <t>Інші фінансові витрати, усього, у тому числі (розшифрувати):</t>
  </si>
  <si>
    <t>ІІ. Елементи операційних витрат</t>
  </si>
  <si>
    <t>сума рядків 1140, 1320, 1520</t>
  </si>
  <si>
    <t>у т.ч. за рахунок місцевого бюджету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</si>
  <si>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</si>
  <si>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</si>
  <si>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</si>
  <si>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</si>
  <si>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Інші операційні витрати</t>
  </si>
  <si>
    <t>сума рядків 1210, 1460, 1550, 1600, 1700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</si>
  <si>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</si>
  <si>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</si>
  <si>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</si>
  <si>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</si>
  <si>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</si>
  <si>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</si>
  <si>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</si>
  <si>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</si>
  <si>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</si>
  <si>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</si>
  <si>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</si>
  <si>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</si>
  <si>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</si>
  <si>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</si>
  <si>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</si>
  <si>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</si>
  <si>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</si>
  <si>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</si>
  <si>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</si>
  <si>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</si>
  <si>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</si>
  <si>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</si>
  <si>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</si>
  <si>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</si>
  <si>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</si>
  <si>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>Усього доходів (сума рядків 1020, 1030, 1040, 1050, 3000, 4000)</t>
  </si>
  <si>
    <t>Усього витрат (сума рядків 1100, 1300, 1500, 1600, 1700, 1800, 3100, 4020)</t>
  </si>
  <si>
    <t>Валовий прибуток (збиток)</t>
  </si>
  <si>
    <t>(1020+1040+1050)-1100</t>
  </si>
  <si>
    <t>прибуток</t>
  </si>
  <si>
    <t>збиток</t>
  </si>
  <si>
    <t>Фінансовий результат від операційної діяльності</t>
  </si>
  <si>
    <t>5020-1300-1500-1600</t>
  </si>
  <si>
    <t>Фінансовий результат від звичайної діяльності до оподаткування</t>
  </si>
  <si>
    <t>5000-5010</t>
  </si>
  <si>
    <t>Податок на прибуток</t>
  </si>
  <si>
    <t xml:space="preserve">Чистий фінансовий результат,
у тому числі:
</t>
  </si>
  <si>
    <t>5040-5050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</si>
  <si>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</si>
  <si>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</si>
  <si>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</si>
  <si>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</si>
  <si>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</si>
  <si>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</si>
  <si>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</si>
  <si>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</si>
  <si>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на розвиток виробництва (виробничі інвестиції), інше використання прибутку тощо</t>
  </si>
  <si>
    <t>Залишок нерозподіленого прибутку (непокритого збитку) на кінець звітного періоду</t>
  </si>
  <si>
    <t>VІІ. Додаткова інформація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</si>
  <si>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</si>
  <si>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</si>
  <si>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</si>
  <si>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</si>
  <si>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</si>
  <si>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</si>
  <si>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керівник підприємства за контрактом</t>
  </si>
  <si>
    <t>адміністративно-управлінський персонал, в т.ч.:</t>
  </si>
  <si>
    <t>керівники</t>
  </si>
  <si>
    <t>7002/1</t>
  </si>
  <si>
    <t>професіонали</t>
  </si>
  <si>
    <t>7002/2</t>
  </si>
  <si>
    <t xml:space="preserve">фахівці </t>
  </si>
  <si>
    <t>7002/3</t>
  </si>
  <si>
    <t>технічні службовці</t>
  </si>
  <si>
    <t>7002/4</t>
  </si>
  <si>
    <t>загальновиробничий персонал</t>
  </si>
  <si>
    <t>робочі основного фонду</t>
  </si>
  <si>
    <t>Витрати на оплату праці (грн.), усього, в тому числі:</t>
  </si>
  <si>
    <t>7012/1</t>
  </si>
  <si>
    <t>7012/2</t>
  </si>
  <si>
    <t>7012/3</t>
  </si>
  <si>
    <t>7012/4</t>
  </si>
  <si>
    <t xml:space="preserve">Середньомісячні витрати на оплату праці
одного працівника (грн), усього, у тому числі:
</t>
  </si>
  <si>
    <t>7022/1</t>
  </si>
  <si>
    <t>7022/2</t>
  </si>
  <si>
    <t>7022/3</t>
  </si>
  <si>
    <t>7022/4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</si>
  <si>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</si>
  <si>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</si>
  <si>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Сплата поточних податків та обов’язкових платежів до бюджету, у т.ч.: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</si>
  <si>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</si>
  <si>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</si>
  <si>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</si>
  <si>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</si>
  <si>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</si>
  <si>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</si>
  <si>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Погашення податкової заборгованості,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</si>
  <si>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</si>
  <si>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</si>
  <si>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</si>
  <si>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</si>
  <si>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т.ч.:</t>
  </si>
  <si>
    <t>внески до фондів соціального страхування</t>
  </si>
  <si>
    <t>Інші обов’язкові платежі, у т.ч.:</t>
  </si>
  <si>
    <t>місцеві податки та збори, в т.ч.:</t>
  </si>
  <si>
    <t>податок на доходи фізичних осіб</t>
  </si>
  <si>
    <t>7071/1</t>
  </si>
  <si>
    <t>земельний податок</t>
  </si>
  <si>
    <t>7071/2</t>
  </si>
  <si>
    <t>орендна плата</t>
  </si>
  <si>
    <t>7071/3</t>
  </si>
  <si>
    <t>інші податки та збори (розшифрувати)</t>
  </si>
  <si>
    <t>7071/4</t>
  </si>
  <si>
    <t xml:space="preserve">інші платежі 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</si>
  <si>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</si>
  <si>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</si>
  <si>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</si>
  <si>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</si>
  <si>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>______________________</t>
  </si>
  <si>
    <t xml:space="preserve"> Олександр  ЗАЛЄВСЬКИЙ</t>
  </si>
  <si>
    <t xml:space="preserve">                                (посада)</t>
  </si>
  <si>
    <t>(підпис)</t>
  </si>
  <si>
    <t xml:space="preserve">         (Власне ім'я, ПРІЗВИЩЕ)    </t>
  </si>
  <si>
    <t>Виконавець</t>
  </si>
  <si>
    <t>Керуючий справами виконавчого комітету</t>
  </si>
  <si>
    <t>Г.Саламатіна</t>
  </si>
  <si>
    <t>Додаток 2.1. до Фінансового плану на ________ рік</t>
  </si>
  <si>
    <t>Джерела капітальних інвестицій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</si>
  <si>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</si>
  <si>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тис.грн. (без ПДВ)</t>
  </si>
  <si>
    <t>№ з/п</t>
  </si>
  <si>
    <t>Найменування об'єкта</t>
  </si>
  <si>
    <t>рядок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</si>
  <si>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</si>
  <si>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</si>
  <si>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</si>
  <si>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</si>
  <si>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</si>
  <si>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</si>
  <si>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</si>
  <si>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</si>
  <si>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</si>
  <si>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</si>
  <si>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</si>
  <si>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</si>
  <si>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</si>
  <si>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</si>
  <si>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</si>
  <si>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</si>
  <si>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</si>
  <si>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</si>
  <si>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Додаток 2.2. до Фінансового плану на _______ рік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</si>
  <si>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</si>
  <si>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</si>
  <si>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</si>
  <si>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</si>
  <si>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</si>
  <si>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</si>
  <si>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</si>
  <si>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</si>
  <si>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</si>
  <si>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</si>
  <si>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</si>
  <si>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</si>
  <si>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</si>
  <si>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</si>
  <si>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</si>
  <si>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</si>
  <si>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</si>
  <si>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</si>
  <si>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Додаток 2.3. до Фінансового плану на _______ рік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</si>
  <si>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</si>
  <si>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</si>
  <si>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</si>
  <si>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</si>
  <si>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</si>
  <si>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</si>
  <si>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</si>
  <si>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</si>
  <si>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</si>
  <si>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</si>
  <si>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</si>
  <si>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</si>
  <si>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</si>
  <si>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</si>
  <si>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</si>
  <si>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</si>
  <si>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</si>
  <si>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</si>
  <si>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Додаток 2.4. до Фінансового плану на 2024 рік</t>
  </si>
  <si>
    <t xml:space="preserve">                                                   ВИКОРИСТАННЯ ТРУДОВИХ РЕСУРСІВ                                                             Таблиця 4</t>
  </si>
  <si>
    <t>на 2024 рік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</si>
  <si>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</si>
  <si>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</si>
  <si>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</si>
  <si>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</si>
  <si>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</si>
  <si>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</si>
  <si>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</si>
  <si>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</si>
  <si>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</si>
  <si>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</si>
  <si>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</si>
  <si>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</si>
  <si>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</si>
  <si>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</si>
  <si>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</si>
  <si>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</si>
  <si>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</si>
  <si>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</si>
  <si>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</si>
  <si>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</si>
  <si>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</si>
  <si>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</si>
  <si>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</si>
  <si>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</si>
  <si>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</si>
  <si>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</si>
  <si>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</si>
  <si>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</si>
  <si>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</si>
  <si>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</si>
  <si>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</si>
  <si>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Директор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</si>
  <si>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</si>
  <si>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Додаток 2.5.  до Фінансового плану на ________ рік</t>
  </si>
  <si>
    <t>Таблиця 5</t>
  </si>
  <si>
    <t>Відомості про майно</t>
  </si>
  <si>
    <t>Назва майна</t>
  </si>
  <si>
    <t>Місце знаходження</t>
  </si>
  <si>
    <t>Балансова вартість (тис.грн.) на 01.01.20__ р.</t>
  </si>
  <si>
    <t>Сума нарахованого зносу (тис.грн.)</t>
  </si>
  <si>
    <t>Залишкова вартість (тис.грн.) на 01.01.20__ р.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</si>
  <si>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</si>
  <si>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</si>
  <si>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</si>
  <si>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</si>
  <si>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</si>
  <si>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</si>
  <si>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</si>
  <si>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</si>
  <si>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</si>
  <si>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Додаток 2.6. до Фінансового плану на ________ рік</t>
  </si>
  <si>
    <t>Транспортні витрати</t>
  </si>
  <si>
    <t xml:space="preserve">Витрати, повязані з використанням власних службових автомобілів </t>
  </si>
  <si>
    <t>Таблиця 6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</si>
  <si>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</si>
  <si>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</si>
  <si>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</si>
  <si>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</si>
  <si>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</si>
  <si>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</si>
  <si>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________ року</t>
  </si>
  <si>
    <t>уточнений фінансовий план _________ року</t>
  </si>
  <si>
    <t>плановий рік</t>
  </si>
  <si>
    <t>Витрати на оренду службових автомобілів</t>
  </si>
  <si>
    <t>Таблиця 7</t>
  </si>
  <si>
    <t>Договір</t>
  </si>
  <si>
    <t>Дата початку оренди</t>
  </si>
  <si>
    <t>Додаток 2.7. до Фінансового плану на ________ рік</t>
  </si>
  <si>
    <t xml:space="preserve">Інформація про бізнес підприємства </t>
  </si>
  <si>
    <t>Таблиця 8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</si>
  <si>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</si>
  <si>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</si>
  <si>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факт минулого року</t>
  </si>
  <si>
    <t>у загальних доходах</t>
  </si>
  <si>
    <t>у загальних видатках</t>
  </si>
  <si>
    <t>Вид діяльності 1</t>
  </si>
  <si>
    <t>Вид діяльності 2</t>
  </si>
  <si>
    <t>Разом: 100%</t>
  </si>
  <si>
    <t>Розрахунок обсягів надання послуг підприємств водопровідно-каналізаційного господарства</t>
  </si>
  <si>
    <t>по водопостачанню</t>
  </si>
  <si>
    <t>Таблиця 9</t>
  </si>
  <si>
    <t>Показники</t>
  </si>
  <si>
    <t>Одиниця вимиру</t>
  </si>
  <si>
    <t>Факт __________ року</t>
  </si>
  <si>
    <t>Уточнений фінансовий план __________ року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</si>
  <si>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</si>
  <si>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</si>
  <si>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</si>
  <si>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</si>
  <si>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</si>
  <si>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тис.м.куб.</t>
  </si>
  <si>
    <t>Технологічні витрати і витрати у водопровідних мережах</t>
  </si>
  <si>
    <t>Реалізація води</t>
  </si>
  <si>
    <t>%</t>
  </si>
  <si>
    <t>по водовідведенню</t>
  </si>
  <si>
    <t>Таблиця 10</t>
  </si>
  <si>
    <t>Пропущено стоків через очісні споруди</t>
  </si>
  <si>
    <t>Прийом стоків</t>
  </si>
  <si>
    <t>Розрахунок обсягів надання послуг підприємств житлово-комунального господарства</t>
  </si>
  <si>
    <t>у сфері поводження з ТПВ</t>
  </si>
  <si>
    <t>Таблиця 11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</si>
  <si>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</si>
  <si>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</si>
  <si>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</si>
  <si>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</si>
  <si>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Таблиця 12</t>
  </si>
  <si>
    <t>Ритуальні послуги, в т.ч.:</t>
  </si>
  <si>
    <t>поховань</t>
  </si>
  <si>
    <t>Ритуальна служба</t>
  </si>
  <si>
    <t>інші субєкти господарювання за договорами (розшифрувати) ….</t>
  </si>
  <si>
    <t>Додаток 2.8. до Фінансового плану на ________ рік</t>
  </si>
  <si>
    <t>Таблиця 13</t>
  </si>
  <si>
    <t>Структура операційних витрат з реалізованої продукції (робіт, послуг) за основними видами економічної діяльності</t>
  </si>
  <si>
    <t>тис.грн. (0,000)</t>
  </si>
  <si>
    <t>Вид діяльності</t>
  </si>
  <si>
    <t>За елементами витрат</t>
  </si>
  <si>
    <t>Витрати на оплату праці, в т.ч.:</t>
  </si>
  <si>
    <t>Відрахування на соціальні заходи, в т.ч.:</t>
  </si>
  <si>
    <t>Матеріальні затрати, в т.ч.:</t>
  </si>
  <si>
    <t>Інші операційні витрати, в т.ч.:</t>
  </si>
  <si>
    <t>за рахунок власних коштів</t>
  </si>
  <si>
    <t>за рахунок місцевого бюджету</t>
  </si>
  <si>
    <t>Додаток 2.9.</t>
  </si>
  <si>
    <t>ЗВІТ ПРО ВИКОНАННЯ ФІНАНСОВОГО ПЛАНУ</t>
  </si>
  <si>
    <t>(назва підприємства)</t>
  </si>
  <si>
    <t>за рік 2023 року</t>
  </si>
  <si>
    <t>Показники </t>
  </si>
  <si>
    <t>Код рядка</t>
  </si>
  <si>
    <t>Звітний період (рік 2023 року)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</si>
  <si>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</si>
  <si>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</si>
  <si>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</si>
  <si>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</si>
  <si>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</si>
  <si>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</si>
  <si>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</si>
  <si>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</si>
  <si>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</si>
  <si>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</si>
  <si>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</si>
  <si>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Залишок коштів на початок періоду</t>
  </si>
  <si>
    <t>Залишок коштів на кінець періоду</t>
  </si>
  <si>
    <t>Ддохід (виручка) від реалізації продукції (товарів, робіт, послуг), в т.ч.:</t>
  </si>
  <si>
    <t xml:space="preserve">за програмою Боярської міської ради, в т.ч.:
</t>
  </si>
  <si>
    <t xml:space="preserve">за програмою Боярської міської ради на          роки, в т.ч.:
</t>
  </si>
  <si>
    <t>за Комплексною Програмою соціального захисту населення Боярської міської ради на         роки, в т.ч.:</t>
  </si>
  <si>
    <t>Витрати на аудіторські послуги</t>
  </si>
  <si>
    <t>Інші операційні витрати, усього, у тому числі (розшифрувати):</t>
  </si>
  <si>
    <t>VІІІ. Коефіцієнтний аналіз</t>
  </si>
  <si>
    <t>Питома вага доходу з місцевого бюджету у загальних доходах підприємства (%),  (рядок 1040/рядок 5000)х100</t>
  </si>
  <si>
    <t>х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</si>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</sst>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_);_(* \(#,##0\);_(* &quot;-&quot;_);_(@_)"/>
    <numFmt numFmtId="165" formatCode="0000"/>
    <numFmt numFmtId="166" formatCode="0.00_ "/>
    <numFmt numFmtId="167" formatCode="0.000_ "/>
    <numFmt numFmtId="168" formatCode="0_ "/>
    <numFmt numFmtId="169" formatCode="#,##0.0"/>
    <numFmt numFmtId="170" formatCode="0.000"/>
    <numFmt numFmtId="171" formatCode="_(* #,##0.0_);_(* \(#,##0.0\);_(* &quot;-&quot;??_);_(@_)"/>
    <numFmt numFmtId="172" formatCode="_(* #,##0.0_);_(* \(#,##0.0\);_(* &quot;-&quot;_);_(@_)"/>
    <numFmt numFmtId="173" formatCode="_-* #,##0.0\ _₽_-;\-* #,##0.0\ _₽_-;_-* &quot;-&quot;?\ _₽_-;_-@_-"/>
  </numFmts>
  <fonts count="48" x14ac:knownFonts="1">
    <font>
      <sz val="11"/>
      <color theme="1"/>
      <name val="Calibri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Times New Roman"/>
      <family val="1"/>
    </font>
    <font>
      <i/>
      <sz val="9"/>
      <color indexed="8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Calibri"/>
      <family val="2"/>
      <scheme val="minor"/>
    </font>
    <font>
      <i/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rgb="FF202124"/>
      <name val="Times New Roman"/>
      <family val="1"/>
    </font>
    <font>
      <sz val="10"/>
      <color rgb="FF333333"/>
      <name val="Times New Roman"/>
      <family val="1"/>
    </font>
    <font>
      <i/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7" fillId="0" borderId="0"/>
  </cellStyleXfs>
  <cellXfs count="320">
    <xf numFmtId="0" fontId="0" fillId="0" borderId="0" xfId="0"/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wrapText="1"/>
    </xf>
    <xf numFmtId="0" fontId="15" fillId="0" borderId="0" xfId="0" applyFont="1"/>
    <xf numFmtId="0" fontId="14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wrapText="1"/>
    </xf>
    <xf numFmtId="0" fontId="14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 wrapText="1"/>
    </xf>
    <xf numFmtId="2" fontId="16" fillId="2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2" borderId="0" xfId="0" applyFont="1" applyFill="1" applyAlignment="1">
      <alignment horizontal="right"/>
    </xf>
    <xf numFmtId="0" fontId="21" fillId="0" borderId="0" xfId="0" applyFont="1"/>
    <xf numFmtId="0" fontId="21" fillId="2" borderId="0" xfId="0" applyFont="1" applyFill="1"/>
    <xf numFmtId="0" fontId="0" fillId="2" borderId="0" xfId="0" applyFill="1"/>
    <xf numFmtId="169" fontId="2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9" fontId="2" fillId="0" borderId="1" xfId="0" applyNumberFormat="1" applyFont="1" applyBorder="1" applyAlignment="1">
      <alignment vertical="center" wrapText="1"/>
    </xf>
    <xf numFmtId="169" fontId="2" fillId="0" borderId="0" xfId="0" applyNumberFormat="1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1" fillId="0" borderId="6" xfId="0" applyFont="1" applyBorder="1" applyAlignment="1">
      <alignment horizontal="left" vertical="center" wrapText="1"/>
    </xf>
    <xf numFmtId="16" fontId="21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6" xfId="0" applyFont="1" applyBorder="1"/>
    <xf numFmtId="0" fontId="31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8" fillId="0" borderId="1" xfId="0" applyFont="1" applyBorder="1"/>
    <xf numFmtId="0" fontId="24" fillId="0" borderId="1" xfId="0" applyFont="1" applyBorder="1" applyAlignment="1">
      <alignment horizontal="right"/>
    </xf>
    <xf numFmtId="2" fontId="21" fillId="0" borderId="6" xfId="0" applyNumberFormat="1" applyFont="1" applyBorder="1" applyAlignment="1">
      <alignment horizontal="center" vertical="center" wrapText="1"/>
    </xf>
    <xf numFmtId="2" fontId="32" fillId="0" borderId="6" xfId="0" applyNumberFormat="1" applyFont="1" applyBorder="1" applyAlignment="1">
      <alignment horizontal="center" vertical="center" wrapText="1"/>
    </xf>
    <xf numFmtId="170" fontId="32" fillId="0" borderId="6" xfId="0" applyNumberFormat="1" applyFont="1" applyBorder="1" applyAlignment="1">
      <alignment horizontal="center" vertical="center" wrapText="1"/>
    </xf>
    <xf numFmtId="170" fontId="21" fillId="0" borderId="6" xfId="0" applyNumberFormat="1" applyFont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left" vertical="center" wrapText="1"/>
    </xf>
    <xf numFmtId="170" fontId="21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1" fontId="1" fillId="0" borderId="0" xfId="0" applyNumberFormat="1" applyFont="1" applyAlignment="1">
      <alignment vertical="center" wrapText="1"/>
    </xf>
    <xf numFmtId="17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32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9" fillId="2" borderId="0" xfId="0" applyFont="1" applyFill="1"/>
    <xf numFmtId="0" fontId="39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172" fontId="1" fillId="2" borderId="6" xfId="0" applyNumberFormat="1" applyFont="1" applyFill="1" applyBorder="1" applyAlignment="1">
      <alignment horizontal="center" vertical="center" wrapText="1"/>
    </xf>
    <xf numFmtId="172" fontId="2" fillId="2" borderId="6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wrapText="1"/>
    </xf>
    <xf numFmtId="0" fontId="41" fillId="2" borderId="6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 shrinkToFit="1"/>
    </xf>
    <xf numFmtId="0" fontId="39" fillId="0" borderId="0" xfId="0" applyFont="1"/>
    <xf numFmtId="0" fontId="39" fillId="2" borderId="6" xfId="0" applyFont="1" applyFill="1" applyBorder="1" applyAlignment="1">
      <alignment horizontal="left" vertical="center" wrapText="1" inden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wrapText="1"/>
    </xf>
    <xf numFmtId="0" fontId="24" fillId="2" borderId="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wrapText="1"/>
    </xf>
    <xf numFmtId="0" fontId="21" fillId="2" borderId="0" xfId="0" applyFont="1" applyFill="1" applyAlignment="1">
      <alignment wrapText="1"/>
    </xf>
    <xf numFmtId="0" fontId="3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0" fontId="24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/>
    </xf>
    <xf numFmtId="0" fontId="21" fillId="2" borderId="6" xfId="0" applyFont="1" applyFill="1" applyBorder="1"/>
    <xf numFmtId="0" fontId="21" fillId="2" borderId="6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wrapText="1"/>
    </xf>
    <xf numFmtId="0" fontId="32" fillId="2" borderId="6" xfId="0" applyFont="1" applyFill="1" applyBorder="1" applyAlignment="1">
      <alignment horizontal="center" wrapText="1"/>
    </xf>
    <xf numFmtId="0" fontId="44" fillId="2" borderId="6" xfId="0" applyFont="1" applyFill="1" applyBorder="1" applyAlignment="1">
      <alignment horizontal="center" wrapText="1"/>
    </xf>
    <xf numFmtId="2" fontId="32" fillId="2" borderId="6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166" fontId="6" fillId="2" borderId="6" xfId="0" applyNumberFormat="1" applyFont="1" applyFill="1" applyBorder="1"/>
    <xf numFmtId="0" fontId="5" fillId="2" borderId="6" xfId="0" applyFont="1" applyFill="1" applyBorder="1" applyAlignment="1">
      <alignment horizontal="left" vertical="center"/>
    </xf>
    <xf numFmtId="167" fontId="6" fillId="2" borderId="6" xfId="0" applyNumberFormat="1" applyFont="1" applyFill="1" applyBorder="1"/>
    <xf numFmtId="0" fontId="9" fillId="2" borderId="6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/>
    <xf numFmtId="166" fontId="17" fillId="2" borderId="6" xfId="0" applyNumberFormat="1" applyFont="1" applyFill="1" applyBorder="1"/>
    <xf numFmtId="168" fontId="6" fillId="2" borderId="6" xfId="0" applyNumberFormat="1" applyFont="1" applyFill="1" applyBorder="1"/>
    <xf numFmtId="168" fontId="17" fillId="2" borderId="6" xfId="0" applyNumberFormat="1" applyFont="1" applyFill="1" applyBorder="1"/>
    <xf numFmtId="0" fontId="9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18" fillId="2" borderId="6" xfId="0" applyFont="1" applyFill="1" applyBorder="1" applyAlignment="1">
      <alignment horizontal="right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19" fillId="2" borderId="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22" fillId="2" borderId="6" xfId="0" applyFont="1" applyFill="1" applyBorder="1"/>
    <xf numFmtId="0" fontId="32" fillId="2" borderId="6" xfId="0" applyFont="1" applyFill="1" applyBorder="1" applyAlignment="1">
      <alignment horizontal="right" wrapText="1"/>
    </xf>
    <xf numFmtId="0" fontId="44" fillId="2" borderId="6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left" vertical="center" wrapText="1" indent="1"/>
    </xf>
    <xf numFmtId="0" fontId="45" fillId="2" borderId="6" xfId="0" applyFont="1" applyFill="1" applyBorder="1" applyAlignment="1">
      <alignment horizontal="center" wrapText="1"/>
    </xf>
    <xf numFmtId="0" fontId="4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41" fillId="2" borderId="6" xfId="0" applyFont="1" applyFill="1" applyBorder="1" applyAlignment="1">
      <alignment vertical="center" wrapText="1"/>
    </xf>
    <xf numFmtId="49" fontId="41" fillId="2" borderId="6" xfId="0" applyNumberFormat="1" applyFont="1" applyFill="1" applyBorder="1" applyAlignment="1">
      <alignment vertical="center" wrapText="1" shrinkToFi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41" fillId="2" borderId="6" xfId="0" applyNumberFormat="1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left" wrapText="1"/>
    </xf>
    <xf numFmtId="0" fontId="41" fillId="2" borderId="6" xfId="0" applyFont="1" applyFill="1" applyBorder="1" applyAlignment="1">
      <alignment wrapText="1"/>
    </xf>
    <xf numFmtId="0" fontId="46" fillId="2" borderId="6" xfId="0" applyFont="1" applyFill="1" applyBorder="1" applyAlignment="1">
      <alignment horizontal="right"/>
    </xf>
    <xf numFmtId="0" fontId="2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9" fontId="4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71" fontId="1" fillId="2" borderId="0" xfId="0" applyNumberFormat="1" applyFont="1" applyFill="1" applyAlignment="1">
      <alignment vertical="center" wrapText="1"/>
    </xf>
    <xf numFmtId="171" fontId="2" fillId="2" borderId="0" xfId="0" applyNumberFormat="1" applyFont="1" applyFill="1" applyAlignment="1">
      <alignment vertical="center" wrapText="1"/>
    </xf>
    <xf numFmtId="170" fontId="24" fillId="2" borderId="6" xfId="0" applyNumberFormat="1" applyFont="1" applyFill="1" applyBorder="1" applyAlignment="1">
      <alignment horizontal="center" vertical="center" wrapText="1"/>
    </xf>
    <xf numFmtId="170" fontId="32" fillId="2" borderId="6" xfId="0" applyNumberFormat="1" applyFont="1" applyFill="1" applyBorder="1" applyAlignment="1">
      <alignment horizontal="center" vertical="center" wrapText="1"/>
    </xf>
    <xf numFmtId="170" fontId="31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 shrinkToFit="1"/>
    </xf>
    <xf numFmtId="0" fontId="0" fillId="2" borderId="1" xfId="0" applyFill="1" applyBorder="1"/>
    <xf numFmtId="169" fontId="2" fillId="2" borderId="0" xfId="0" applyNumberFormat="1" applyFont="1" applyFill="1" applyAlignment="1">
      <alignment vertical="center" wrapText="1"/>
    </xf>
    <xf numFmtId="173" fontId="21" fillId="2" borderId="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wrapText="1"/>
    </xf>
    <xf numFmtId="0" fontId="32" fillId="2" borderId="14" xfId="0" applyFont="1" applyFill="1" applyBorder="1" applyAlignment="1">
      <alignment horizontal="center" wrapText="1"/>
    </xf>
    <xf numFmtId="0" fontId="32" fillId="2" borderId="15" xfId="0" applyFont="1" applyFill="1" applyBorder="1" applyAlignment="1">
      <alignment horizontal="center" wrapText="1"/>
    </xf>
    <xf numFmtId="0" fontId="32" fillId="2" borderId="13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37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/>
    </xf>
    <xf numFmtId="16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9" fontId="2" fillId="0" borderId="0" xfId="0" applyNumberFormat="1" applyFont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1" xfId="0" applyFont="1" applyFill="1" applyBorder="1" applyAlignment="1">
      <alignment horizontal="center"/>
    </xf>
    <xf numFmtId="2" fontId="21" fillId="2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 shrinkToFit="1"/>
    </xf>
    <xf numFmtId="169" fontId="2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right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69" fontId="26" fillId="0" borderId="0" xfId="0" applyNumberFormat="1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21" fillId="0" borderId="1" xfId="0" applyFont="1" applyBorder="1" applyAlignment="1">
      <alignment horizontal="right"/>
    </xf>
    <xf numFmtId="0" fontId="2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2" borderId="6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2" borderId="0" xfId="1" applyFont="1" applyFill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abSelected="1" workbookViewId="0">
      <selection activeCell="D186" sqref="D186"/>
    </sheetView>
  </sheetViews>
  <sheetFormatPr defaultColWidth="9" defaultRowHeight="15" x14ac:dyDescent="0.25"/>
  <cols>
    <col min="1" max="1" width="35.7109375" customWidth="1"/>
    <col min="2" max="2" width="8" customWidth="1"/>
    <col min="3" max="3" width="10.85546875" customWidth="1"/>
    <col min="4" max="4" width="12.7109375" customWidth="1"/>
    <col min="5" max="5" width="14" customWidth="1"/>
    <col min="6" max="6" width="11.42578125" customWidth="1"/>
    <col min="7" max="7" width="10.42578125" customWidth="1"/>
    <col min="8" max="8" width="13" customWidth="1"/>
    <col min="9" max="9" width="10.42578125" customWidth="1"/>
    <col min="10" max="10" width="25.42578125" customWidth="1"/>
  </cols>
  <sheetData>
    <row r="1" spans="1:10" x14ac:dyDescent="0.25">
      <c r="A1" s="42" t="s">
        <v>0</v>
      </c>
      <c r="J1" s="14" t="s">
        <v>1</v>
      </c>
    </row>
    <row r="2" spans="1:10" x14ac:dyDescent="0.25">
      <c r="A2" s="30" t="s">
        <v>2</v>
      </c>
      <c r="B2" s="32"/>
      <c r="C2" s="32"/>
      <c r="D2" s="32"/>
      <c r="E2" s="30"/>
      <c r="F2" s="30"/>
      <c r="G2" s="30"/>
      <c r="H2" s="204" t="s">
        <v>3</v>
      </c>
      <c r="I2" s="204"/>
      <c r="J2" s="111"/>
    </row>
    <row r="3" spans="1:10" x14ac:dyDescent="0.25">
      <c r="A3" s="30" t="s">
        <v>4</v>
      </c>
      <c r="B3" s="32"/>
      <c r="C3" s="32"/>
      <c r="D3" s="32"/>
      <c r="E3" s="30"/>
      <c r="F3" s="30"/>
      <c r="G3" s="30"/>
      <c r="H3" s="89" t="s">
        <v>5</v>
      </c>
      <c r="I3" s="112"/>
      <c r="J3" s="112"/>
    </row>
    <row r="4" spans="1:10" x14ac:dyDescent="0.25">
      <c r="A4" s="30" t="s">
        <v>6</v>
      </c>
      <c r="B4" s="32"/>
      <c r="C4" s="32"/>
      <c r="D4" s="32"/>
      <c r="E4" s="30"/>
      <c r="F4" s="30"/>
      <c r="G4" s="30"/>
      <c r="H4" s="205" t="s">
        <v>7</v>
      </c>
      <c r="I4" s="205"/>
      <c r="J4" s="205"/>
    </row>
    <row r="5" spans="1:10" x14ac:dyDescent="0.25">
      <c r="B5" s="32"/>
      <c r="C5" s="32"/>
      <c r="D5" s="32"/>
      <c r="E5" s="30"/>
      <c r="F5" s="30"/>
      <c r="G5" s="30"/>
      <c r="H5" s="205" t="s">
        <v>8</v>
      </c>
      <c r="I5" s="205"/>
      <c r="J5" s="205"/>
    </row>
    <row r="6" spans="1:10" x14ac:dyDescent="0.25">
      <c r="A6" s="30" t="s">
        <v>9</v>
      </c>
      <c r="B6" s="32"/>
      <c r="C6" s="32"/>
      <c r="D6" s="32"/>
      <c r="E6" s="30"/>
      <c r="F6" s="30"/>
      <c r="G6" s="30"/>
      <c r="H6" s="90" t="s">
        <v>9</v>
      </c>
      <c r="I6" s="90"/>
      <c r="J6" s="90"/>
    </row>
    <row r="7" spans="1:10" x14ac:dyDescent="0.25">
      <c r="A7" s="30" t="s">
        <v>0</v>
      </c>
      <c r="B7" s="32"/>
      <c r="C7" s="32"/>
      <c r="D7" s="32"/>
      <c r="E7" s="30"/>
      <c r="F7" s="30"/>
      <c r="G7" s="30"/>
      <c r="H7" s="205"/>
      <c r="I7" s="205"/>
      <c r="J7" s="205"/>
    </row>
    <row r="8" spans="1:10" x14ac:dyDescent="0.25">
      <c r="A8" s="30" t="s">
        <v>10</v>
      </c>
      <c r="B8" s="32"/>
      <c r="C8" s="32"/>
      <c r="D8" s="32"/>
      <c r="E8" s="30"/>
      <c r="F8" s="30"/>
      <c r="G8" s="30"/>
      <c r="I8" s="90"/>
      <c r="J8" s="90"/>
    </row>
    <row r="9" spans="1:10" x14ac:dyDescent="0.25">
      <c r="A9" s="30" t="s">
        <v>11</v>
      </c>
      <c r="B9" s="32"/>
      <c r="C9" s="32"/>
      <c r="D9" s="32"/>
      <c r="E9" s="30"/>
      <c r="F9" s="30"/>
      <c r="G9" s="30"/>
      <c r="H9" s="91" t="s">
        <v>12</v>
      </c>
      <c r="I9" s="206"/>
      <c r="J9" s="206"/>
    </row>
    <row r="10" spans="1:10" x14ac:dyDescent="0.25">
      <c r="A10" s="30" t="s">
        <v>6</v>
      </c>
      <c r="B10" s="32"/>
      <c r="C10" s="32"/>
      <c r="D10" s="32"/>
      <c r="E10" s="30"/>
      <c r="F10" s="30"/>
      <c r="G10" s="30"/>
      <c r="H10" s="91" t="s">
        <v>13</v>
      </c>
      <c r="I10" s="206"/>
      <c r="J10" s="206"/>
    </row>
    <row r="11" spans="1:10" x14ac:dyDescent="0.25">
      <c r="A11" s="30"/>
      <c r="B11" s="32"/>
      <c r="C11" s="32"/>
      <c r="D11" s="32"/>
      <c r="E11" s="30"/>
      <c r="F11" s="30"/>
      <c r="G11" s="30"/>
      <c r="H11" s="91" t="s">
        <v>14</v>
      </c>
      <c r="I11" s="206"/>
      <c r="J11" s="206"/>
    </row>
    <row r="12" spans="1:10" x14ac:dyDescent="0.25">
      <c r="A12" s="30" t="s">
        <v>15</v>
      </c>
      <c r="B12" s="32"/>
      <c r="C12" s="32"/>
      <c r="D12" s="32"/>
      <c r="E12" s="30"/>
      <c r="F12" s="30"/>
      <c r="G12" s="30"/>
      <c r="H12" s="206" t="s">
        <v>16</v>
      </c>
      <c r="I12" s="206"/>
      <c r="J12" s="206"/>
    </row>
    <row r="13" spans="1:10" x14ac:dyDescent="0.25">
      <c r="A13" s="30"/>
      <c r="B13" s="207"/>
      <c r="C13" s="207"/>
      <c r="D13" s="207"/>
      <c r="E13" s="207"/>
      <c r="F13" s="30"/>
      <c r="G13" s="30"/>
      <c r="H13" s="206" t="s">
        <v>17</v>
      </c>
      <c r="I13" s="206"/>
      <c r="J13" s="206"/>
    </row>
    <row r="14" spans="1:10" ht="30.95" customHeight="1" x14ac:dyDescent="0.25">
      <c r="A14" s="92" t="s">
        <v>18</v>
      </c>
      <c r="B14" s="208" t="s">
        <v>19</v>
      </c>
      <c r="C14" s="208"/>
      <c r="D14" s="208"/>
      <c r="E14" s="208"/>
      <c r="F14" s="208"/>
      <c r="G14" s="209"/>
      <c r="H14" s="93" t="s">
        <v>20</v>
      </c>
      <c r="I14" s="210" t="s">
        <v>21</v>
      </c>
      <c r="J14" s="210"/>
    </row>
    <row r="15" spans="1:10" x14ac:dyDescent="0.25">
      <c r="A15" s="92" t="s">
        <v>22</v>
      </c>
      <c r="B15" s="208" t="s">
        <v>23</v>
      </c>
      <c r="C15" s="208"/>
      <c r="D15" s="208"/>
      <c r="E15" s="208"/>
      <c r="F15" s="208"/>
      <c r="G15" s="209"/>
      <c r="H15" s="91" t="s">
        <v>24</v>
      </c>
      <c r="I15" s="206">
        <v>150</v>
      </c>
      <c r="J15" s="206"/>
    </row>
    <row r="16" spans="1:10" x14ac:dyDescent="0.25">
      <c r="A16" s="92" t="s">
        <v>25</v>
      </c>
      <c r="B16" s="208" t="s">
        <v>26</v>
      </c>
      <c r="C16" s="208"/>
      <c r="D16" s="208"/>
      <c r="E16" s="208"/>
      <c r="F16" s="94"/>
      <c r="G16" s="95"/>
      <c r="H16" s="91" t="s">
        <v>27</v>
      </c>
      <c r="I16" s="211" t="s">
        <v>28</v>
      </c>
      <c r="J16" s="211"/>
    </row>
    <row r="17" spans="1:10" x14ac:dyDescent="0.25">
      <c r="A17" s="92" t="s">
        <v>29</v>
      </c>
      <c r="B17" s="208"/>
      <c r="C17" s="208"/>
      <c r="D17" s="208"/>
      <c r="E17" s="208"/>
      <c r="F17" s="96"/>
      <c r="G17" s="97"/>
      <c r="H17" s="91" t="s">
        <v>30</v>
      </c>
      <c r="I17" s="206"/>
      <c r="J17" s="206"/>
    </row>
    <row r="18" spans="1:10" x14ac:dyDescent="0.25">
      <c r="A18" s="92" t="s">
        <v>31</v>
      </c>
      <c r="B18" s="208" t="s">
        <v>32</v>
      </c>
      <c r="C18" s="208"/>
      <c r="D18" s="208"/>
      <c r="E18" s="208"/>
      <c r="F18" s="96"/>
      <c r="G18" s="97"/>
      <c r="H18" s="91" t="s">
        <v>33</v>
      </c>
      <c r="I18" s="206"/>
      <c r="J18" s="206"/>
    </row>
    <row r="19" spans="1:10" ht="27.95" customHeight="1" x14ac:dyDescent="0.25">
      <c r="A19" s="92" t="s">
        <v>34</v>
      </c>
      <c r="B19" s="212" t="s">
        <v>35</v>
      </c>
      <c r="C19" s="212"/>
      <c r="D19" s="212"/>
      <c r="E19" s="212"/>
      <c r="F19" s="212"/>
      <c r="G19" s="213"/>
      <c r="H19" s="98" t="s">
        <v>36</v>
      </c>
      <c r="I19" s="206" t="s">
        <v>37</v>
      </c>
      <c r="J19" s="206"/>
    </row>
    <row r="20" spans="1:10" x14ac:dyDescent="0.25">
      <c r="A20" s="92" t="s">
        <v>38</v>
      </c>
      <c r="B20" s="214"/>
      <c r="C20" s="214"/>
      <c r="D20" s="214"/>
      <c r="E20" s="214"/>
      <c r="F20" s="214" t="s">
        <v>39</v>
      </c>
      <c r="G20" s="215"/>
      <c r="H20" s="216"/>
      <c r="I20" s="217" t="s">
        <v>40</v>
      </c>
      <c r="J20" s="217"/>
    </row>
    <row r="21" spans="1:10" x14ac:dyDescent="0.25">
      <c r="A21" s="92" t="s">
        <v>41</v>
      </c>
      <c r="B21" s="208" t="s">
        <v>42</v>
      </c>
      <c r="C21" s="208"/>
      <c r="D21" s="208"/>
      <c r="E21" s="208"/>
      <c r="F21" s="208" t="s">
        <v>43</v>
      </c>
      <c r="G21" s="218"/>
      <c r="H21" s="219"/>
      <c r="I21" s="217"/>
      <c r="J21" s="217"/>
    </row>
    <row r="22" spans="1:10" ht="16.5" customHeight="1" x14ac:dyDescent="0.25">
      <c r="A22" s="92" t="s">
        <v>44</v>
      </c>
      <c r="B22" s="220">
        <v>3</v>
      </c>
      <c r="C22" s="220"/>
      <c r="D22" s="220"/>
      <c r="E22" s="220"/>
      <c r="F22" s="96"/>
      <c r="G22" s="96"/>
      <c r="H22" s="99"/>
      <c r="I22" s="217"/>
      <c r="J22" s="217"/>
    </row>
    <row r="23" spans="1:10" ht="27.95" customHeight="1" x14ac:dyDescent="0.25">
      <c r="A23" s="92" t="s">
        <v>45</v>
      </c>
      <c r="B23" s="208" t="s">
        <v>46</v>
      </c>
      <c r="C23" s="208"/>
      <c r="D23" s="208"/>
      <c r="E23" s="208"/>
      <c r="F23" s="208"/>
      <c r="G23" s="208"/>
      <c r="H23" s="91"/>
      <c r="I23" s="206"/>
      <c r="J23" s="206"/>
    </row>
    <row r="24" spans="1:10" x14ac:dyDescent="0.25">
      <c r="A24" s="92" t="s">
        <v>47</v>
      </c>
      <c r="B24" s="221" t="s">
        <v>48</v>
      </c>
      <c r="C24" s="221"/>
      <c r="D24" s="221"/>
      <c r="E24" s="221"/>
      <c r="F24" s="96"/>
      <c r="G24" s="96"/>
      <c r="H24" s="99"/>
      <c r="I24" s="217"/>
      <c r="J24" s="217"/>
    </row>
    <row r="25" spans="1:10" x14ac:dyDescent="0.25">
      <c r="A25" s="92" t="s">
        <v>49</v>
      </c>
      <c r="B25" s="208" t="s">
        <v>50</v>
      </c>
      <c r="C25" s="208"/>
      <c r="D25" s="208"/>
      <c r="E25" s="208"/>
      <c r="F25" s="208"/>
      <c r="G25" s="208"/>
      <c r="H25" s="91"/>
      <c r="I25" s="206"/>
      <c r="J25" s="206"/>
    </row>
    <row r="26" spans="1:10" x14ac:dyDescent="0.25">
      <c r="A26" s="30"/>
      <c r="B26" s="32"/>
      <c r="C26" s="32"/>
      <c r="D26" s="32"/>
      <c r="E26" s="30"/>
      <c r="F26" s="30"/>
      <c r="G26" s="30"/>
      <c r="H26" s="30"/>
      <c r="I26" s="30"/>
      <c r="J26" s="111"/>
    </row>
    <row r="27" spans="1:10" x14ac:dyDescent="0.25">
      <c r="A27" s="231" t="s">
        <v>51</v>
      </c>
      <c r="B27" s="231"/>
      <c r="C27" s="231"/>
      <c r="D27" s="231"/>
      <c r="E27" s="231"/>
      <c r="F27" s="231"/>
      <c r="G27" s="231"/>
      <c r="H27" s="231"/>
      <c r="I27" s="231"/>
      <c r="J27" s="163"/>
    </row>
    <row r="28" spans="1:10" ht="15.75" customHeight="1" x14ac:dyDescent="0.25">
      <c r="A28" s="164"/>
      <c r="B28" s="165"/>
      <c r="C28" s="165"/>
      <c r="D28" s="164"/>
      <c r="E28" s="164"/>
      <c r="F28" s="164"/>
      <c r="G28" s="164"/>
      <c r="H28" s="164"/>
      <c r="I28" s="232" t="s">
        <v>52</v>
      </c>
      <c r="J28" s="232"/>
    </row>
    <row r="29" spans="1:10" x14ac:dyDescent="0.25">
      <c r="A29" s="211" t="s">
        <v>53</v>
      </c>
      <c r="B29" s="233" t="s">
        <v>54</v>
      </c>
      <c r="C29" s="238" t="s">
        <v>55</v>
      </c>
      <c r="D29" s="233" t="s">
        <v>56</v>
      </c>
      <c r="E29" s="233" t="s">
        <v>57</v>
      </c>
      <c r="F29" s="233" t="s">
        <v>58</v>
      </c>
      <c r="G29" s="233"/>
      <c r="H29" s="233"/>
      <c r="I29" s="233"/>
      <c r="J29" s="234" t="s">
        <v>59</v>
      </c>
    </row>
    <row r="30" spans="1:10" ht="42" customHeight="1" x14ac:dyDescent="0.25">
      <c r="A30" s="211"/>
      <c r="B30" s="233"/>
      <c r="C30" s="239"/>
      <c r="D30" s="233"/>
      <c r="E30" s="233"/>
      <c r="F30" s="166" t="s">
        <v>60</v>
      </c>
      <c r="G30" s="166" t="s">
        <v>61</v>
      </c>
      <c r="H30" s="166" t="s">
        <v>62</v>
      </c>
      <c r="I30" s="166" t="s">
        <v>63</v>
      </c>
      <c r="J30" s="234"/>
    </row>
    <row r="31" spans="1:10" x14ac:dyDescent="0.25">
      <c r="A31" s="101">
        <v>1</v>
      </c>
      <c r="B31" s="167">
        <v>2</v>
      </c>
      <c r="C31" s="167">
        <v>3</v>
      </c>
      <c r="D31" s="167">
        <v>4</v>
      </c>
      <c r="E31" s="167">
        <v>5</v>
      </c>
      <c r="F31" s="167">
        <v>6</v>
      </c>
      <c r="G31" s="167">
        <v>7</v>
      </c>
      <c r="H31" s="167">
        <v>8</v>
      </c>
      <c r="I31" s="167">
        <v>9</v>
      </c>
      <c r="J31" s="121">
        <v>10</v>
      </c>
    </row>
    <row r="32" spans="1:10" x14ac:dyDescent="0.25">
      <c r="A32" s="245" t="s">
        <v>64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x14ac:dyDescent="0.25">
      <c r="A33" s="245" t="s">
        <v>65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0" ht="25.5" x14ac:dyDescent="0.25">
      <c r="A34" s="107" t="s">
        <v>66</v>
      </c>
      <c r="B34" s="168">
        <v>1000</v>
      </c>
      <c r="C34" s="168"/>
      <c r="D34" s="107"/>
      <c r="E34" s="107"/>
      <c r="F34" s="107"/>
      <c r="G34" s="107"/>
      <c r="H34" s="107"/>
      <c r="I34" s="107"/>
      <c r="J34" s="121" t="s">
        <v>67</v>
      </c>
    </row>
    <row r="35" spans="1:10" ht="25.5" x14ac:dyDescent="0.25">
      <c r="A35" s="100" t="s">
        <v>68</v>
      </c>
      <c r="B35" s="101">
        <v>1001</v>
      </c>
      <c r="C35" s="101"/>
      <c r="D35" s="102"/>
      <c r="E35" s="102"/>
      <c r="F35" s="103"/>
      <c r="G35" s="103"/>
      <c r="H35" s="103"/>
      <c r="I35" s="103"/>
      <c r="J35" s="169" t="s">
        <v>69</v>
      </c>
    </row>
    <row r="36" spans="1:10" ht="25.5" x14ac:dyDescent="0.25">
      <c r="A36" s="100" t="s">
        <v>70</v>
      </c>
      <c r="B36" s="101">
        <v>1002</v>
      </c>
      <c r="C36" s="101"/>
      <c r="D36" s="102"/>
      <c r="E36" s="102"/>
      <c r="F36" s="103"/>
      <c r="G36" s="103"/>
      <c r="H36" s="103"/>
      <c r="I36" s="103"/>
      <c r="J36" s="169"/>
    </row>
    <row r="37" spans="1:10" x14ac:dyDescent="0.25">
      <c r="A37" s="100" t="s">
        <v>71</v>
      </c>
      <c r="B37" s="101">
        <v>1003</v>
      </c>
      <c r="C37" s="101"/>
      <c r="D37" s="102"/>
      <c r="E37" s="102"/>
      <c r="F37" s="103"/>
      <c r="G37" s="103"/>
      <c r="H37" s="103"/>
      <c r="I37" s="103"/>
      <c r="J37" s="169"/>
    </row>
    <row r="38" spans="1:10" x14ac:dyDescent="0.25">
      <c r="A38" s="100" t="s">
        <v>72</v>
      </c>
      <c r="B38" s="101">
        <v>1004</v>
      </c>
      <c r="C38" s="101"/>
      <c r="D38" s="102"/>
      <c r="E38" s="102"/>
      <c r="F38" s="103"/>
      <c r="G38" s="103"/>
      <c r="H38" s="103"/>
      <c r="I38" s="103"/>
      <c r="J38" s="169"/>
    </row>
    <row r="39" spans="1:10" x14ac:dyDescent="0.25">
      <c r="A39" s="100" t="s">
        <v>73</v>
      </c>
      <c r="B39" s="101">
        <v>1005</v>
      </c>
      <c r="C39" s="101"/>
      <c r="D39" s="102"/>
      <c r="E39" s="102"/>
      <c r="F39" s="103"/>
      <c r="G39" s="103"/>
      <c r="H39" s="103"/>
      <c r="I39" s="103"/>
      <c r="J39" s="169"/>
    </row>
    <row r="40" spans="1:10" ht="25.5" x14ac:dyDescent="0.25">
      <c r="A40" s="100" t="s">
        <v>74</v>
      </c>
      <c r="B40" s="101">
        <v>1006</v>
      </c>
      <c r="C40" s="101"/>
      <c r="D40" s="102"/>
      <c r="E40" s="102"/>
      <c r="F40" s="103"/>
      <c r="G40" s="103"/>
      <c r="H40" s="103"/>
      <c r="I40" s="103"/>
      <c r="J40" s="169"/>
    </row>
    <row r="41" spans="1:10" x14ac:dyDescent="0.25">
      <c r="A41" s="104" t="s">
        <v>75</v>
      </c>
      <c r="B41" s="105">
        <v>1010</v>
      </c>
      <c r="C41" s="101"/>
      <c r="D41" s="102"/>
      <c r="E41" s="102"/>
      <c r="F41" s="103"/>
      <c r="G41" s="103"/>
      <c r="H41" s="103"/>
      <c r="I41" s="103"/>
      <c r="J41" s="169"/>
    </row>
    <row r="42" spans="1:10" ht="38.25" x14ac:dyDescent="0.25">
      <c r="A42" s="107" t="s">
        <v>76</v>
      </c>
      <c r="B42" s="106">
        <v>1020</v>
      </c>
      <c r="C42" s="101"/>
      <c r="D42" s="102"/>
      <c r="E42" s="102"/>
      <c r="F42" s="103"/>
      <c r="G42" s="103"/>
      <c r="H42" s="103"/>
      <c r="I42" s="103"/>
      <c r="J42" s="169" t="s">
        <v>77</v>
      </c>
    </row>
    <row r="43" spans="1:10" x14ac:dyDescent="0.25">
      <c r="A43" s="100" t="s">
        <v>68</v>
      </c>
      <c r="B43" s="101">
        <v>1021</v>
      </c>
      <c r="C43" s="101"/>
      <c r="D43" s="102"/>
      <c r="E43" s="102"/>
      <c r="F43" s="103"/>
      <c r="G43" s="103"/>
      <c r="H43" s="103"/>
      <c r="I43" s="103"/>
      <c r="J43" s="169"/>
    </row>
    <row r="44" spans="1:10" ht="25.5" x14ac:dyDescent="0.25">
      <c r="A44" s="100" t="s">
        <v>70</v>
      </c>
      <c r="B44" s="101">
        <v>1022</v>
      </c>
      <c r="C44" s="101"/>
      <c r="D44" s="102"/>
      <c r="E44" s="102"/>
      <c r="F44" s="103"/>
      <c r="G44" s="103"/>
      <c r="H44" s="103"/>
      <c r="I44" s="103"/>
      <c r="J44" s="169"/>
    </row>
    <row r="45" spans="1:10" x14ac:dyDescent="0.25">
      <c r="A45" s="100" t="s">
        <v>71</v>
      </c>
      <c r="B45" s="101">
        <v>1023</v>
      </c>
      <c r="C45" s="101"/>
      <c r="D45" s="102"/>
      <c r="E45" s="102"/>
      <c r="F45" s="103"/>
      <c r="G45" s="103"/>
      <c r="H45" s="103"/>
      <c r="I45" s="103"/>
      <c r="J45" s="169"/>
    </row>
    <row r="46" spans="1:10" x14ac:dyDescent="0.25">
      <c r="A46" s="100" t="s">
        <v>72</v>
      </c>
      <c r="B46" s="101">
        <v>1024</v>
      </c>
      <c r="C46" s="101"/>
      <c r="D46" s="102"/>
      <c r="E46" s="102"/>
      <c r="F46" s="103"/>
      <c r="G46" s="103"/>
      <c r="H46" s="103"/>
      <c r="I46" s="103"/>
      <c r="J46" s="169"/>
    </row>
    <row r="47" spans="1:10" x14ac:dyDescent="0.25">
      <c r="A47" s="100" t="s">
        <v>73</v>
      </c>
      <c r="B47" s="101">
        <v>1025</v>
      </c>
      <c r="C47" s="101"/>
      <c r="D47" s="102"/>
      <c r="E47" s="102"/>
      <c r="F47" s="103"/>
      <c r="G47" s="103"/>
      <c r="H47" s="103"/>
      <c r="I47" s="103"/>
      <c r="J47" s="169"/>
    </row>
    <row r="48" spans="1:10" ht="25.5" x14ac:dyDescent="0.25">
      <c r="A48" s="100" t="s">
        <v>74</v>
      </c>
      <c r="B48" s="101">
        <v>1026</v>
      </c>
      <c r="C48" s="101"/>
      <c r="D48" s="102"/>
      <c r="E48" s="102"/>
      <c r="F48" s="103"/>
      <c r="G48" s="103"/>
      <c r="H48" s="103"/>
      <c r="I48" s="103"/>
      <c r="J48" s="169"/>
    </row>
    <row r="49" spans="1:10" ht="25.5" x14ac:dyDescent="0.25">
      <c r="A49" s="107" t="s">
        <v>78</v>
      </c>
      <c r="B49" s="106">
        <v>1030</v>
      </c>
      <c r="C49" s="106"/>
      <c r="D49" s="102"/>
      <c r="E49" s="102"/>
      <c r="F49" s="103"/>
      <c r="G49" s="103"/>
      <c r="H49" s="103"/>
      <c r="I49" s="103"/>
      <c r="J49" s="169"/>
    </row>
    <row r="50" spans="1:10" x14ac:dyDescent="0.25">
      <c r="A50" s="108" t="s">
        <v>79</v>
      </c>
      <c r="B50" s="101">
        <v>1031</v>
      </c>
      <c r="C50" s="109"/>
      <c r="D50" s="102"/>
      <c r="E50" s="102"/>
      <c r="F50" s="103"/>
      <c r="G50" s="103"/>
      <c r="H50" s="103"/>
      <c r="I50" s="103"/>
      <c r="J50" s="169"/>
    </row>
    <row r="51" spans="1:10" ht="25.5" x14ac:dyDescent="0.25">
      <c r="A51" s="107" t="s">
        <v>80</v>
      </c>
      <c r="B51" s="106">
        <v>1040</v>
      </c>
      <c r="C51" s="106">
        <f>C52</f>
        <v>21550</v>
      </c>
      <c r="D51" s="102">
        <f>D52</f>
        <v>1428680</v>
      </c>
      <c r="E51" s="102">
        <f>E52</f>
        <v>1428680</v>
      </c>
      <c r="F51" s="103">
        <f>E51/4</f>
        <v>357170</v>
      </c>
      <c r="G51" s="103">
        <v>357170</v>
      </c>
      <c r="H51" s="103">
        <v>357170</v>
      </c>
      <c r="I51" s="103">
        <v>357170</v>
      </c>
      <c r="J51" s="121" t="s">
        <v>81</v>
      </c>
    </row>
    <row r="52" spans="1:10" ht="25.5" x14ac:dyDescent="0.25">
      <c r="A52" s="100" t="s">
        <v>82</v>
      </c>
      <c r="B52" s="101">
        <v>1041</v>
      </c>
      <c r="C52" s="106">
        <f>C55+C56</f>
        <v>21550</v>
      </c>
      <c r="D52" s="102">
        <f>D55+D56+D57</f>
        <v>1428680</v>
      </c>
      <c r="E52" s="102">
        <f>E55+E56+E57</f>
        <v>1428680</v>
      </c>
      <c r="F52" s="103">
        <f t="shared" ref="F52:F57" si="0">E52/4</f>
        <v>357170</v>
      </c>
      <c r="G52" s="103">
        <v>357170</v>
      </c>
      <c r="H52" s="103">
        <v>357170</v>
      </c>
      <c r="I52" s="103">
        <v>357170</v>
      </c>
      <c r="J52" s="121"/>
    </row>
    <row r="53" spans="1:10" ht="25.5" x14ac:dyDescent="0.25">
      <c r="A53" s="110" t="s">
        <v>83</v>
      </c>
      <c r="B53" s="109" t="s">
        <v>84</v>
      </c>
      <c r="C53" s="109"/>
      <c r="D53" s="102"/>
      <c r="E53" s="102"/>
      <c r="F53" s="103"/>
      <c r="G53" s="103"/>
      <c r="H53" s="103"/>
      <c r="I53" s="103"/>
      <c r="J53" s="121"/>
    </row>
    <row r="54" spans="1:10" x14ac:dyDescent="0.25">
      <c r="A54" s="110" t="s">
        <v>85</v>
      </c>
      <c r="B54" s="109" t="s">
        <v>86</v>
      </c>
      <c r="C54" s="109"/>
      <c r="D54" s="102"/>
      <c r="E54" s="102"/>
      <c r="F54" s="103"/>
      <c r="G54" s="103"/>
      <c r="H54" s="103"/>
      <c r="I54" s="103"/>
      <c r="J54" s="121"/>
    </row>
    <row r="55" spans="1:10" ht="25.5" x14ac:dyDescent="0.25">
      <c r="A55" s="110" t="s">
        <v>87</v>
      </c>
      <c r="B55" s="109" t="s">
        <v>88</v>
      </c>
      <c r="C55" s="118">
        <v>17664</v>
      </c>
      <c r="D55" s="102">
        <v>1044000</v>
      </c>
      <c r="E55" s="102">
        <v>1044000</v>
      </c>
      <c r="F55" s="103">
        <f t="shared" si="0"/>
        <v>261000</v>
      </c>
      <c r="G55" s="103">
        <v>261000</v>
      </c>
      <c r="H55" s="103">
        <v>261000</v>
      </c>
      <c r="I55" s="103">
        <v>261000</v>
      </c>
      <c r="J55" s="121"/>
    </row>
    <row r="56" spans="1:10" ht="25.5" x14ac:dyDescent="0.25">
      <c r="A56" s="110" t="s">
        <v>89</v>
      </c>
      <c r="B56" s="109" t="s">
        <v>90</v>
      </c>
      <c r="C56" s="118">
        <v>3886</v>
      </c>
      <c r="D56" s="102">
        <v>229680</v>
      </c>
      <c r="E56" s="102">
        <v>229680</v>
      </c>
      <c r="F56" s="103">
        <f t="shared" si="0"/>
        <v>57420</v>
      </c>
      <c r="G56" s="103">
        <v>57420</v>
      </c>
      <c r="H56" s="103">
        <v>57420</v>
      </c>
      <c r="I56" s="103">
        <v>57420</v>
      </c>
      <c r="J56" s="121"/>
    </row>
    <row r="57" spans="1:10" ht="63.75" x14ac:dyDescent="0.25">
      <c r="A57" s="110" t="s">
        <v>91</v>
      </c>
      <c r="B57" s="109" t="s">
        <v>92</v>
      </c>
      <c r="C57" s="109"/>
      <c r="D57" s="102">
        <f>5000+150000</f>
        <v>155000</v>
      </c>
      <c r="E57" s="102">
        <f>5000+150000</f>
        <v>155000</v>
      </c>
      <c r="F57" s="103">
        <f t="shared" si="0"/>
        <v>38750</v>
      </c>
      <c r="G57" s="103">
        <v>38750</v>
      </c>
      <c r="H57" s="103">
        <v>38750</v>
      </c>
      <c r="I57" s="103">
        <v>38750</v>
      </c>
      <c r="J57" s="121"/>
    </row>
    <row r="58" spans="1:10" ht="25.5" x14ac:dyDescent="0.25">
      <c r="A58" s="110" t="s">
        <v>93</v>
      </c>
      <c r="B58" s="109" t="s">
        <v>94</v>
      </c>
      <c r="C58" s="109"/>
      <c r="D58" s="102"/>
      <c r="E58" s="102"/>
      <c r="F58" s="103"/>
      <c r="G58" s="103"/>
      <c r="H58" s="103"/>
      <c r="I58" s="103"/>
      <c r="J58" s="121"/>
    </row>
    <row r="59" spans="1:10" ht="40.5" customHeight="1" x14ac:dyDescent="0.25">
      <c r="A59" s="100" t="s">
        <v>95</v>
      </c>
      <c r="B59" s="101">
        <v>1042</v>
      </c>
      <c r="C59" s="101"/>
      <c r="D59" s="102"/>
      <c r="E59" s="102"/>
      <c r="F59" s="103"/>
      <c r="G59" s="103"/>
      <c r="H59" s="103"/>
      <c r="I59" s="103"/>
      <c r="J59" s="121"/>
    </row>
    <row r="60" spans="1:10" ht="25.5" x14ac:dyDescent="0.25">
      <c r="A60" s="110" t="s">
        <v>96</v>
      </c>
      <c r="B60" s="109" t="s">
        <v>97</v>
      </c>
      <c r="C60" s="109"/>
      <c r="D60" s="102"/>
      <c r="E60" s="102"/>
      <c r="F60" s="103"/>
      <c r="G60" s="103"/>
      <c r="H60" s="103"/>
      <c r="I60" s="103"/>
      <c r="J60" s="121"/>
    </row>
    <row r="61" spans="1:10" x14ac:dyDescent="0.25">
      <c r="A61" s="110" t="s">
        <v>79</v>
      </c>
      <c r="B61" s="109" t="s">
        <v>98</v>
      </c>
      <c r="C61" s="109"/>
      <c r="D61" s="102"/>
      <c r="E61" s="102"/>
      <c r="F61" s="103"/>
      <c r="G61" s="103"/>
      <c r="H61" s="103"/>
      <c r="I61" s="103"/>
      <c r="J61" s="121"/>
    </row>
    <row r="62" spans="1:10" ht="38.25" x14ac:dyDescent="0.25">
      <c r="A62" s="100" t="s">
        <v>99</v>
      </c>
      <c r="B62" s="101">
        <v>1043</v>
      </c>
      <c r="C62" s="101"/>
      <c r="D62" s="102"/>
      <c r="E62" s="102"/>
      <c r="F62" s="103"/>
      <c r="G62" s="103"/>
      <c r="H62" s="103"/>
      <c r="I62" s="103"/>
      <c r="J62" s="121"/>
    </row>
    <row r="63" spans="1:10" x14ac:dyDescent="0.25">
      <c r="A63" s="110" t="s">
        <v>100</v>
      </c>
      <c r="B63" s="109" t="s">
        <v>101</v>
      </c>
      <c r="C63" s="109"/>
      <c r="D63" s="102"/>
      <c r="E63" s="102"/>
      <c r="F63" s="103"/>
      <c r="G63" s="103"/>
      <c r="H63" s="103"/>
      <c r="I63" s="103"/>
      <c r="J63" s="121"/>
    </row>
    <row r="64" spans="1:10" x14ac:dyDescent="0.25">
      <c r="A64" s="110" t="s">
        <v>102</v>
      </c>
      <c r="B64" s="109" t="s">
        <v>103</v>
      </c>
      <c r="C64" s="109"/>
      <c r="D64" s="102"/>
      <c r="E64" s="102"/>
      <c r="F64" s="103"/>
      <c r="G64" s="103"/>
      <c r="H64" s="103"/>
      <c r="I64" s="103"/>
      <c r="J64" s="121"/>
    </row>
    <row r="65" spans="1:10" x14ac:dyDescent="0.25">
      <c r="A65" s="170" t="s">
        <v>104</v>
      </c>
      <c r="B65" s="106">
        <v>1050</v>
      </c>
      <c r="C65" s="106"/>
      <c r="D65" s="103"/>
      <c r="E65" s="102"/>
      <c r="F65" s="103"/>
      <c r="G65" s="103"/>
      <c r="H65" s="103"/>
      <c r="I65" s="103"/>
      <c r="J65" s="121" t="s">
        <v>105</v>
      </c>
    </row>
    <row r="66" spans="1:10" x14ac:dyDescent="0.25">
      <c r="A66" s="113" t="s">
        <v>106</v>
      </c>
      <c r="B66" s="101">
        <v>1051</v>
      </c>
      <c r="C66" s="109"/>
      <c r="D66" s="103"/>
      <c r="E66" s="102"/>
      <c r="F66" s="103"/>
      <c r="G66" s="103"/>
      <c r="H66" s="103"/>
      <c r="I66" s="103"/>
      <c r="J66" s="121"/>
    </row>
    <row r="67" spans="1:10" x14ac:dyDescent="0.25">
      <c r="A67" s="113" t="s">
        <v>107</v>
      </c>
      <c r="B67" s="101">
        <v>1052</v>
      </c>
      <c r="C67" s="109"/>
      <c r="D67" s="114"/>
      <c r="E67" s="102"/>
      <c r="F67" s="103"/>
      <c r="G67" s="103"/>
      <c r="H67" s="103"/>
      <c r="I67" s="103"/>
      <c r="J67" s="121"/>
    </row>
    <row r="68" spans="1:10" ht="25.5" x14ac:dyDescent="0.25">
      <c r="A68" s="113" t="s">
        <v>108</v>
      </c>
      <c r="B68" s="101">
        <v>1053</v>
      </c>
      <c r="C68" s="109"/>
      <c r="D68" s="114"/>
      <c r="E68" s="102"/>
      <c r="F68" s="103"/>
      <c r="G68" s="103"/>
      <c r="H68" s="103"/>
      <c r="I68" s="103"/>
      <c r="J68" s="121"/>
    </row>
    <row r="69" spans="1:10" x14ac:dyDescent="0.25">
      <c r="A69" s="113" t="s">
        <v>109</v>
      </c>
      <c r="B69" s="101">
        <v>1054</v>
      </c>
      <c r="C69" s="109"/>
      <c r="D69" s="114"/>
      <c r="E69" s="102"/>
      <c r="F69" s="103"/>
      <c r="G69" s="103"/>
      <c r="H69" s="103"/>
      <c r="I69" s="103"/>
      <c r="J69" s="121"/>
    </row>
    <row r="70" spans="1:10" ht="25.5" x14ac:dyDescent="0.25">
      <c r="A70" s="113" t="s">
        <v>110</v>
      </c>
      <c r="B70" s="101">
        <v>1055</v>
      </c>
      <c r="C70" s="109"/>
      <c r="D70" s="114"/>
      <c r="E70" s="102"/>
      <c r="F70" s="103"/>
      <c r="G70" s="103"/>
      <c r="H70" s="103"/>
      <c r="I70" s="103"/>
      <c r="J70" s="121"/>
    </row>
    <row r="71" spans="1:10" ht="57.75" customHeight="1" x14ac:dyDescent="0.25">
      <c r="A71" s="113" t="s">
        <v>111</v>
      </c>
      <c r="B71" s="101">
        <v>1056</v>
      </c>
      <c r="C71" s="109"/>
      <c r="D71" s="114"/>
      <c r="E71" s="102"/>
      <c r="F71" s="103"/>
      <c r="G71" s="103"/>
      <c r="H71" s="103"/>
      <c r="I71" s="103"/>
      <c r="J71" s="121" t="s">
        <v>112</v>
      </c>
    </row>
    <row r="72" spans="1:10" x14ac:dyDescent="0.25">
      <c r="A72" s="222" t="s">
        <v>113</v>
      </c>
      <c r="B72" s="223"/>
      <c r="C72" s="223"/>
      <c r="D72" s="223"/>
      <c r="E72" s="223"/>
      <c r="F72" s="223"/>
      <c r="G72" s="223"/>
      <c r="H72" s="223"/>
      <c r="I72" s="223"/>
      <c r="J72" s="224"/>
    </row>
    <row r="73" spans="1:10" ht="25.5" x14ac:dyDescent="0.25">
      <c r="A73" s="107" t="s">
        <v>114</v>
      </c>
      <c r="B73" s="106">
        <v>1100</v>
      </c>
      <c r="C73" s="106"/>
      <c r="D73" s="102"/>
      <c r="E73" s="102"/>
      <c r="F73" s="102"/>
      <c r="G73" s="102"/>
      <c r="H73" s="102"/>
      <c r="I73" s="102"/>
      <c r="J73" s="121" t="s">
        <v>115</v>
      </c>
    </row>
    <row r="74" spans="1:10" x14ac:dyDescent="0.25">
      <c r="A74" s="113" t="s">
        <v>116</v>
      </c>
      <c r="B74" s="126">
        <v>1110</v>
      </c>
      <c r="C74" s="126"/>
      <c r="D74" s="171"/>
      <c r="E74" s="171"/>
      <c r="F74" s="171"/>
      <c r="G74" s="171"/>
      <c r="H74" s="171"/>
      <c r="I74" s="171"/>
      <c r="J74" s="37" t="s">
        <v>117</v>
      </c>
    </row>
    <row r="75" spans="1:10" ht="18.75" customHeight="1" x14ac:dyDescent="0.25">
      <c r="A75" s="115" t="s">
        <v>118</v>
      </c>
      <c r="B75" s="117">
        <v>1111</v>
      </c>
      <c r="C75" s="117"/>
      <c r="D75" s="118"/>
      <c r="E75" s="118"/>
      <c r="F75" s="118"/>
      <c r="G75" s="118"/>
      <c r="H75" s="118"/>
      <c r="I75" s="118"/>
      <c r="J75" s="37"/>
    </row>
    <row r="76" spans="1:10" x14ac:dyDescent="0.25">
      <c r="A76" s="115" t="s">
        <v>119</v>
      </c>
      <c r="B76" s="117">
        <v>1112</v>
      </c>
      <c r="C76" s="117"/>
      <c r="D76" s="118"/>
      <c r="E76" s="118"/>
      <c r="F76" s="118"/>
      <c r="G76" s="118"/>
      <c r="H76" s="118"/>
      <c r="I76" s="118"/>
      <c r="J76" s="37" t="s">
        <v>120</v>
      </c>
    </row>
    <row r="77" spans="1:10" x14ac:dyDescent="0.25">
      <c r="A77" s="116" t="s">
        <v>121</v>
      </c>
      <c r="B77" s="117">
        <v>1113</v>
      </c>
      <c r="C77" s="117"/>
      <c r="D77" s="118"/>
      <c r="E77" s="118"/>
      <c r="F77" s="118"/>
      <c r="G77" s="118"/>
      <c r="H77" s="118"/>
      <c r="I77" s="118"/>
      <c r="J77" s="37"/>
    </row>
    <row r="78" spans="1:10" x14ac:dyDescent="0.25">
      <c r="A78" s="116" t="s">
        <v>122</v>
      </c>
      <c r="B78" s="117">
        <v>1114</v>
      </c>
      <c r="C78" s="117"/>
      <c r="D78" s="118"/>
      <c r="E78" s="118"/>
      <c r="F78" s="118"/>
      <c r="G78" s="118"/>
      <c r="H78" s="118"/>
      <c r="I78" s="118"/>
      <c r="J78" s="37"/>
    </row>
    <row r="79" spans="1:10" x14ac:dyDescent="0.25">
      <c r="A79" s="116" t="s">
        <v>123</v>
      </c>
      <c r="B79" s="117">
        <v>1115</v>
      </c>
      <c r="C79" s="117"/>
      <c r="D79" s="118"/>
      <c r="E79" s="118"/>
      <c r="F79" s="118"/>
      <c r="G79" s="118"/>
      <c r="H79" s="118"/>
      <c r="I79" s="118"/>
      <c r="J79" s="37"/>
    </row>
    <row r="80" spans="1:10" ht="15.75" customHeight="1" x14ac:dyDescent="0.25">
      <c r="A80" s="116" t="s">
        <v>124</v>
      </c>
      <c r="B80" s="117">
        <v>1116</v>
      </c>
      <c r="C80" s="37"/>
      <c r="D80" s="118"/>
      <c r="E80" s="118"/>
      <c r="F80" s="118"/>
      <c r="G80" s="118"/>
      <c r="H80" s="118"/>
      <c r="I80" s="118"/>
      <c r="J80" s="37"/>
    </row>
    <row r="81" spans="1:10" ht="26.25" x14ac:dyDescent="0.25">
      <c r="A81" s="118" t="s">
        <v>125</v>
      </c>
      <c r="B81" s="37">
        <v>1120</v>
      </c>
      <c r="C81" s="37"/>
      <c r="D81" s="118"/>
      <c r="E81" s="118"/>
      <c r="F81" s="118"/>
      <c r="G81" s="118"/>
      <c r="H81" s="118"/>
      <c r="I81" s="118"/>
      <c r="J81" s="37" t="s">
        <v>126</v>
      </c>
    </row>
    <row r="82" spans="1:10" x14ac:dyDescent="0.25">
      <c r="A82" s="116" t="s">
        <v>127</v>
      </c>
      <c r="B82" s="117">
        <v>1121</v>
      </c>
      <c r="C82" s="117"/>
      <c r="D82" s="118"/>
      <c r="E82" s="118"/>
      <c r="F82" s="118"/>
      <c r="G82" s="118"/>
      <c r="H82" s="118"/>
      <c r="I82" s="118"/>
      <c r="J82" s="37"/>
    </row>
    <row r="83" spans="1:10" ht="26.25" x14ac:dyDescent="0.25">
      <c r="A83" s="116" t="s">
        <v>128</v>
      </c>
      <c r="B83" s="117">
        <v>1122</v>
      </c>
      <c r="C83" s="117"/>
      <c r="D83" s="118"/>
      <c r="E83" s="118"/>
      <c r="F83" s="118"/>
      <c r="G83" s="118"/>
      <c r="H83" s="118"/>
      <c r="I83" s="118"/>
      <c r="J83" s="37"/>
    </row>
    <row r="84" spans="1:10" x14ac:dyDescent="0.25">
      <c r="A84" s="116" t="s">
        <v>129</v>
      </c>
      <c r="B84" s="117">
        <v>1123</v>
      </c>
      <c r="C84" s="117"/>
      <c r="D84" s="118"/>
      <c r="E84" s="118"/>
      <c r="F84" s="118"/>
      <c r="G84" s="118"/>
      <c r="H84" s="118"/>
      <c r="I84" s="118"/>
      <c r="J84" s="37"/>
    </row>
    <row r="85" spans="1:10" x14ac:dyDescent="0.25">
      <c r="A85" s="116" t="s">
        <v>130</v>
      </c>
      <c r="B85" s="117">
        <v>1124</v>
      </c>
      <c r="C85" s="117"/>
      <c r="D85" s="118"/>
      <c r="E85" s="118"/>
      <c r="F85" s="118"/>
      <c r="G85" s="118"/>
      <c r="H85" s="118"/>
      <c r="I85" s="118"/>
      <c r="J85" s="37"/>
    </row>
    <row r="86" spans="1:10" x14ac:dyDescent="0.25">
      <c r="A86" s="116" t="s">
        <v>131</v>
      </c>
      <c r="B86" s="117">
        <v>1125</v>
      </c>
      <c r="C86" s="117"/>
      <c r="D86" s="118"/>
      <c r="E86" s="118"/>
      <c r="F86" s="118"/>
      <c r="G86" s="118"/>
      <c r="H86" s="118"/>
      <c r="I86" s="118"/>
      <c r="J86" s="37"/>
    </row>
    <row r="87" spans="1:10" x14ac:dyDescent="0.25">
      <c r="A87" s="116" t="s">
        <v>132</v>
      </c>
      <c r="B87" s="117">
        <v>1126</v>
      </c>
      <c r="C87" s="37"/>
      <c r="D87" s="118"/>
      <c r="E87" s="118"/>
      <c r="F87" s="118"/>
      <c r="G87" s="118"/>
      <c r="H87" s="118"/>
      <c r="I87" s="118"/>
      <c r="J87" s="37"/>
    </row>
    <row r="88" spans="1:10" x14ac:dyDescent="0.25">
      <c r="A88" s="118" t="s">
        <v>133</v>
      </c>
      <c r="B88" s="37">
        <v>1130</v>
      </c>
      <c r="C88" s="37"/>
      <c r="D88" s="118"/>
      <c r="E88" s="118"/>
      <c r="F88" s="118"/>
      <c r="G88" s="118"/>
      <c r="H88" s="118"/>
      <c r="I88" s="118"/>
      <c r="J88" s="37"/>
    </row>
    <row r="89" spans="1:10" x14ac:dyDescent="0.25">
      <c r="A89" s="118" t="s">
        <v>134</v>
      </c>
      <c r="B89" s="37">
        <v>1140</v>
      </c>
      <c r="C89" s="37"/>
      <c r="D89" s="118"/>
      <c r="E89" s="118"/>
      <c r="F89" s="118"/>
      <c r="G89" s="118"/>
      <c r="H89" s="118"/>
      <c r="I89" s="118"/>
      <c r="J89" s="37"/>
    </row>
    <row r="90" spans="1:10" x14ac:dyDescent="0.25">
      <c r="A90" s="118" t="s">
        <v>135</v>
      </c>
      <c r="B90" s="37">
        <v>1150</v>
      </c>
      <c r="C90" s="37"/>
      <c r="D90" s="118"/>
      <c r="E90" s="118"/>
      <c r="F90" s="118"/>
      <c r="G90" s="118"/>
      <c r="H90" s="118"/>
      <c r="I90" s="118"/>
      <c r="J90" s="37"/>
    </row>
    <row r="91" spans="1:10" x14ac:dyDescent="0.25">
      <c r="A91" s="118" t="s">
        <v>136</v>
      </c>
      <c r="B91" s="37">
        <v>1160</v>
      </c>
      <c r="C91" s="37"/>
      <c r="D91" s="118"/>
      <c r="E91" s="118"/>
      <c r="F91" s="118"/>
      <c r="G91" s="118"/>
      <c r="H91" s="118"/>
      <c r="I91" s="118"/>
      <c r="J91" s="37"/>
    </row>
    <row r="92" spans="1:10" x14ac:dyDescent="0.25">
      <c r="A92" s="118" t="s">
        <v>137</v>
      </c>
      <c r="B92" s="37">
        <v>1170</v>
      </c>
      <c r="C92" s="37"/>
      <c r="D92" s="118"/>
      <c r="E92" s="118"/>
      <c r="F92" s="118"/>
      <c r="G92" s="118"/>
      <c r="H92" s="118"/>
      <c r="I92" s="118"/>
      <c r="J92" s="37" t="s">
        <v>138</v>
      </c>
    </row>
    <row r="93" spans="1:10" ht="28.5" customHeight="1" x14ac:dyDescent="0.25">
      <c r="A93" s="118" t="s">
        <v>139</v>
      </c>
      <c r="B93" s="37">
        <v>1180</v>
      </c>
      <c r="C93" s="37"/>
      <c r="D93" s="118"/>
      <c r="E93" s="118"/>
      <c r="F93" s="118"/>
      <c r="G93" s="118"/>
      <c r="H93" s="118"/>
      <c r="I93" s="118"/>
      <c r="J93" s="37"/>
    </row>
    <row r="94" spans="1:10" ht="51.75" x14ac:dyDescent="0.25">
      <c r="A94" s="118" t="s">
        <v>140</v>
      </c>
      <c r="B94" s="37">
        <v>1190</v>
      </c>
      <c r="C94" s="37"/>
      <c r="D94" s="118"/>
      <c r="E94" s="118"/>
      <c r="F94" s="118"/>
      <c r="G94" s="118"/>
      <c r="H94" s="118"/>
      <c r="I94" s="118"/>
      <c r="J94" s="37"/>
    </row>
    <row r="95" spans="1:10" x14ac:dyDescent="0.25">
      <c r="A95" s="118" t="s">
        <v>141</v>
      </c>
      <c r="B95" s="37">
        <v>1200</v>
      </c>
      <c r="C95" s="37"/>
      <c r="D95" s="118"/>
      <c r="E95" s="118"/>
      <c r="F95" s="118"/>
      <c r="G95" s="118"/>
      <c r="H95" s="118"/>
      <c r="I95" s="118"/>
      <c r="J95" s="37"/>
    </row>
    <row r="96" spans="1:10" x14ac:dyDescent="0.25">
      <c r="A96" s="118" t="s">
        <v>142</v>
      </c>
      <c r="B96" s="37">
        <v>1210</v>
      </c>
      <c r="C96" s="37"/>
      <c r="D96" s="118"/>
      <c r="E96" s="118"/>
      <c r="F96" s="118"/>
      <c r="G96" s="118"/>
      <c r="H96" s="118"/>
      <c r="I96" s="118"/>
      <c r="J96" s="37"/>
    </row>
    <row r="97" spans="1:10" x14ac:dyDescent="0.25">
      <c r="A97" s="118" t="s">
        <v>79</v>
      </c>
      <c r="B97" s="117" t="s">
        <v>143</v>
      </c>
      <c r="C97" s="117"/>
      <c r="D97" s="118"/>
      <c r="E97" s="118"/>
      <c r="F97" s="118"/>
      <c r="G97" s="118"/>
      <c r="H97" s="118"/>
      <c r="I97" s="118"/>
      <c r="J97" s="37"/>
    </row>
    <row r="98" spans="1:10" ht="26.25" x14ac:dyDescent="0.25">
      <c r="A98" s="120" t="s">
        <v>144</v>
      </c>
      <c r="B98" s="130">
        <v>1300</v>
      </c>
      <c r="C98" s="172">
        <v>21550</v>
      </c>
      <c r="D98" s="120">
        <f t="shared" ref="D98:I98" si="1">D99+D106+D107+D110</f>
        <v>1428680</v>
      </c>
      <c r="E98" s="120">
        <f t="shared" si="1"/>
        <v>1428680</v>
      </c>
      <c r="F98" s="120">
        <f t="shared" si="1"/>
        <v>357170</v>
      </c>
      <c r="G98" s="120">
        <f t="shared" si="1"/>
        <v>357170</v>
      </c>
      <c r="H98" s="120">
        <f t="shared" si="1"/>
        <v>357170</v>
      </c>
      <c r="I98" s="120">
        <f t="shared" si="1"/>
        <v>357170</v>
      </c>
      <c r="J98" s="37" t="s">
        <v>145</v>
      </c>
    </row>
    <row r="99" spans="1:10" x14ac:dyDescent="0.25">
      <c r="A99" s="113" t="s">
        <v>146</v>
      </c>
      <c r="B99" s="37">
        <v>1310</v>
      </c>
      <c r="C99" s="37"/>
      <c r="D99" s="118">
        <f t="shared" ref="D99:I99" si="2">D100</f>
        <v>5000</v>
      </c>
      <c r="E99" s="118">
        <f t="shared" si="2"/>
        <v>5000</v>
      </c>
      <c r="F99" s="118">
        <v>1250</v>
      </c>
      <c r="G99" s="118">
        <f t="shared" si="2"/>
        <v>1250</v>
      </c>
      <c r="H99" s="118">
        <f t="shared" si="2"/>
        <v>1250</v>
      </c>
      <c r="I99" s="118">
        <f t="shared" si="2"/>
        <v>1250</v>
      </c>
      <c r="J99" s="37" t="s">
        <v>147</v>
      </c>
    </row>
    <row r="100" spans="1:10" ht="26.25" x14ac:dyDescent="0.25">
      <c r="A100" s="116" t="s">
        <v>148</v>
      </c>
      <c r="B100" s="117">
        <v>1311</v>
      </c>
      <c r="C100" s="117"/>
      <c r="D100" s="118">
        <v>5000</v>
      </c>
      <c r="E100" s="118">
        <v>5000</v>
      </c>
      <c r="F100" s="118">
        <v>1250</v>
      </c>
      <c r="G100" s="118">
        <v>1250</v>
      </c>
      <c r="H100" s="118">
        <v>1250</v>
      </c>
      <c r="I100" s="118">
        <v>1250</v>
      </c>
      <c r="J100" s="37"/>
    </row>
    <row r="101" spans="1:10" ht="26.25" x14ac:dyDescent="0.25">
      <c r="A101" s="116" t="s">
        <v>149</v>
      </c>
      <c r="B101" s="117">
        <v>1312</v>
      </c>
      <c r="C101" s="117"/>
      <c r="D101" s="118"/>
      <c r="E101" s="118"/>
      <c r="F101" s="118"/>
      <c r="G101" s="118"/>
      <c r="H101" s="118"/>
      <c r="I101" s="118"/>
      <c r="J101" s="37"/>
    </row>
    <row r="102" spans="1:10" x14ac:dyDescent="0.25">
      <c r="A102" s="116" t="s">
        <v>150</v>
      </c>
      <c r="B102" s="117">
        <v>1313</v>
      </c>
      <c r="C102" s="117"/>
      <c r="D102" s="118"/>
      <c r="E102" s="118"/>
      <c r="F102" s="118"/>
      <c r="G102" s="118"/>
      <c r="H102" s="118"/>
      <c r="I102" s="118"/>
      <c r="J102" s="37"/>
    </row>
    <row r="103" spans="1:10" x14ac:dyDescent="0.25">
      <c r="A103" s="116" t="s">
        <v>151</v>
      </c>
      <c r="B103" s="117">
        <v>1314</v>
      </c>
      <c r="C103" s="117"/>
      <c r="D103" s="118"/>
      <c r="E103" s="118"/>
      <c r="F103" s="118"/>
      <c r="G103" s="118"/>
      <c r="H103" s="118"/>
      <c r="I103" s="118"/>
      <c r="J103" s="37"/>
    </row>
    <row r="104" spans="1:10" x14ac:dyDescent="0.25">
      <c r="A104" s="116" t="s">
        <v>152</v>
      </c>
      <c r="B104" s="117">
        <v>1315</v>
      </c>
      <c r="C104" s="117"/>
      <c r="D104" s="118"/>
      <c r="E104" s="118"/>
      <c r="F104" s="118"/>
      <c r="G104" s="118"/>
      <c r="H104" s="118"/>
      <c r="I104" s="118"/>
      <c r="J104" s="37"/>
    </row>
    <row r="105" spans="1:10" x14ac:dyDescent="0.25">
      <c r="A105" s="116" t="s">
        <v>153</v>
      </c>
      <c r="B105" s="117">
        <v>1316</v>
      </c>
      <c r="C105" s="117"/>
      <c r="D105" s="118"/>
      <c r="E105" s="118"/>
      <c r="F105" s="118"/>
      <c r="G105" s="118"/>
      <c r="H105" s="118"/>
      <c r="I105" s="118"/>
      <c r="J105" s="37" t="s">
        <v>138</v>
      </c>
    </row>
    <row r="106" spans="1:10" x14ac:dyDescent="0.25">
      <c r="A106" s="118" t="s">
        <v>134</v>
      </c>
      <c r="B106" s="37">
        <v>1320</v>
      </c>
      <c r="C106" s="118">
        <v>17664</v>
      </c>
      <c r="D106" s="118">
        <v>1044000</v>
      </c>
      <c r="E106" s="118">
        <v>1044000</v>
      </c>
      <c r="F106" s="118">
        <f>E106/4</f>
        <v>261000</v>
      </c>
      <c r="G106" s="118">
        <v>261000</v>
      </c>
      <c r="H106" s="118">
        <v>261000</v>
      </c>
      <c r="I106" s="118">
        <v>261000</v>
      </c>
      <c r="J106" s="37"/>
    </row>
    <row r="107" spans="1:10" x14ac:dyDescent="0.25">
      <c r="A107" s="118" t="s">
        <v>135</v>
      </c>
      <c r="B107" s="37">
        <v>1330</v>
      </c>
      <c r="C107" s="118">
        <v>3886</v>
      </c>
      <c r="D107" s="118">
        <v>229680</v>
      </c>
      <c r="E107" s="118">
        <v>229680</v>
      </c>
      <c r="F107" s="118">
        <f>E107/4</f>
        <v>57420</v>
      </c>
      <c r="G107" s="118">
        <v>57420</v>
      </c>
      <c r="H107" s="118">
        <v>57420</v>
      </c>
      <c r="I107" s="118">
        <v>57420</v>
      </c>
      <c r="J107" s="37"/>
    </row>
    <row r="108" spans="1:10" ht="18.75" customHeight="1" x14ac:dyDescent="0.25">
      <c r="A108" s="118" t="s">
        <v>154</v>
      </c>
      <c r="B108" s="37">
        <v>1340</v>
      </c>
      <c r="C108" s="37"/>
      <c r="D108" s="118"/>
      <c r="E108" s="118"/>
      <c r="F108" s="118"/>
      <c r="G108" s="118"/>
      <c r="H108" s="118"/>
      <c r="I108" s="118"/>
      <c r="J108" s="37"/>
    </row>
    <row r="109" spans="1:10" x14ac:dyDescent="0.25">
      <c r="A109" s="118" t="s">
        <v>155</v>
      </c>
      <c r="B109" s="37">
        <v>1350</v>
      </c>
      <c r="C109" s="37"/>
      <c r="D109" s="118"/>
      <c r="E109" s="118"/>
      <c r="F109" s="118"/>
      <c r="G109" s="118"/>
      <c r="H109" s="118"/>
      <c r="I109" s="118"/>
      <c r="J109" s="37"/>
    </row>
    <row r="110" spans="1:10" x14ac:dyDescent="0.25">
      <c r="A110" s="118" t="s">
        <v>156</v>
      </c>
      <c r="B110" s="37">
        <v>1360</v>
      </c>
      <c r="C110" s="37"/>
      <c r="D110" s="118">
        <v>150000</v>
      </c>
      <c r="E110" s="118">
        <v>150000</v>
      </c>
      <c r="F110" s="118">
        <v>37500</v>
      </c>
      <c r="G110" s="118">
        <v>37500</v>
      </c>
      <c r="H110" s="118">
        <v>37500</v>
      </c>
      <c r="I110" s="118">
        <v>37500</v>
      </c>
      <c r="J110" s="37"/>
    </row>
    <row r="111" spans="1:10" x14ac:dyDescent="0.25">
      <c r="A111" s="118" t="s">
        <v>157</v>
      </c>
      <c r="B111" s="37">
        <v>1370</v>
      </c>
      <c r="C111" s="37"/>
      <c r="D111" s="118"/>
      <c r="E111" s="118"/>
      <c r="F111" s="118"/>
      <c r="G111" s="118"/>
      <c r="H111" s="118"/>
      <c r="I111" s="118"/>
      <c r="J111" s="37"/>
    </row>
    <row r="112" spans="1:10" x14ac:dyDescent="0.25">
      <c r="A112" s="118" t="s">
        <v>158</v>
      </c>
      <c r="B112" s="37">
        <v>1380</v>
      </c>
      <c r="C112" s="37"/>
      <c r="D112" s="118"/>
      <c r="E112" s="118"/>
      <c r="F112" s="118"/>
      <c r="G112" s="118"/>
      <c r="H112" s="118"/>
      <c r="I112" s="118"/>
      <c r="J112" s="37"/>
    </row>
    <row r="113" spans="1:10" ht="26.25" x14ac:dyDescent="0.25">
      <c r="A113" s="118" t="s">
        <v>159</v>
      </c>
      <c r="B113" s="37">
        <v>1390</v>
      </c>
      <c r="C113" s="37"/>
      <c r="D113" s="118"/>
      <c r="E113" s="118"/>
      <c r="F113" s="118"/>
      <c r="G113" s="118"/>
      <c r="H113" s="118"/>
      <c r="I113" s="118"/>
      <c r="J113" s="37"/>
    </row>
    <row r="114" spans="1:10" x14ac:dyDescent="0.25">
      <c r="A114" s="118" t="s">
        <v>160</v>
      </c>
      <c r="B114" s="37">
        <v>1400</v>
      </c>
      <c r="C114" s="37"/>
      <c r="D114" s="118"/>
      <c r="E114" s="118"/>
      <c r="F114" s="118"/>
      <c r="G114" s="118"/>
      <c r="H114" s="118"/>
      <c r="I114" s="118"/>
      <c r="J114" s="37"/>
    </row>
    <row r="115" spans="1:10" ht="26.25" x14ac:dyDescent="0.25">
      <c r="A115" s="118" t="s">
        <v>161</v>
      </c>
      <c r="B115" s="37">
        <v>1410</v>
      </c>
      <c r="C115" s="37"/>
      <c r="D115" s="118"/>
      <c r="E115" s="118"/>
      <c r="F115" s="118"/>
      <c r="G115" s="118"/>
      <c r="H115" s="118"/>
      <c r="I115" s="118"/>
      <c r="J115" s="37"/>
    </row>
    <row r="116" spans="1:10" ht="14.25" customHeight="1" x14ac:dyDescent="0.25">
      <c r="A116" s="118" t="s">
        <v>139</v>
      </c>
      <c r="B116" s="37">
        <v>1420</v>
      </c>
      <c r="C116" s="37"/>
      <c r="D116" s="118"/>
      <c r="E116" s="118"/>
      <c r="F116" s="118"/>
      <c r="G116" s="118"/>
      <c r="H116" s="118"/>
      <c r="I116" s="118"/>
      <c r="J116" s="37"/>
    </row>
    <row r="117" spans="1:10" ht="26.25" x14ac:dyDescent="0.25">
      <c r="A117" s="119" t="s">
        <v>162</v>
      </c>
      <c r="B117" s="37">
        <v>1430</v>
      </c>
      <c r="C117" s="37"/>
      <c r="D117" s="118"/>
      <c r="E117" s="118"/>
      <c r="F117" s="118"/>
      <c r="G117" s="118"/>
      <c r="H117" s="118"/>
      <c r="I117" s="118"/>
      <c r="J117" s="37"/>
    </row>
    <row r="118" spans="1:10" x14ac:dyDescent="0.25">
      <c r="A118" s="118" t="s">
        <v>163</v>
      </c>
      <c r="B118" s="37">
        <v>1440</v>
      </c>
      <c r="C118" s="37"/>
      <c r="D118" s="118"/>
      <c r="E118" s="118"/>
      <c r="F118" s="118"/>
      <c r="G118" s="118"/>
      <c r="H118" s="118"/>
      <c r="I118" s="118"/>
      <c r="J118" s="37"/>
    </row>
    <row r="119" spans="1:10" x14ac:dyDescent="0.25">
      <c r="A119" s="118" t="s">
        <v>79</v>
      </c>
      <c r="B119" s="117" t="s">
        <v>164</v>
      </c>
      <c r="C119" s="117"/>
      <c r="D119" s="118"/>
      <c r="E119" s="118"/>
      <c r="F119" s="118"/>
      <c r="G119" s="118"/>
      <c r="H119" s="118"/>
      <c r="I119" s="118"/>
      <c r="J119" s="37"/>
    </row>
    <row r="120" spans="1:10" x14ac:dyDescent="0.25">
      <c r="A120" s="118" t="s">
        <v>141</v>
      </c>
      <c r="B120" s="37">
        <v>1450</v>
      </c>
      <c r="C120" s="37"/>
      <c r="D120" s="118"/>
      <c r="E120" s="118"/>
      <c r="F120" s="118"/>
      <c r="G120" s="118"/>
      <c r="H120" s="118"/>
      <c r="I120" s="118"/>
      <c r="J120" s="37"/>
    </row>
    <row r="121" spans="1:10" ht="51" x14ac:dyDescent="0.25">
      <c r="A121" s="118" t="s">
        <v>165</v>
      </c>
      <c r="B121" s="37">
        <v>1460</v>
      </c>
      <c r="C121" s="37"/>
      <c r="D121" s="118"/>
      <c r="E121" s="118"/>
      <c r="F121" s="118"/>
      <c r="G121" s="118"/>
      <c r="H121" s="118"/>
      <c r="I121" s="118"/>
      <c r="J121" s="173" t="s">
        <v>166</v>
      </c>
    </row>
    <row r="122" spans="1:10" x14ac:dyDescent="0.25">
      <c r="A122" s="118"/>
      <c r="B122" s="117" t="s">
        <v>167</v>
      </c>
      <c r="C122" s="117"/>
      <c r="D122" s="118"/>
      <c r="E122" s="118"/>
      <c r="F122" s="118"/>
      <c r="G122" s="118"/>
      <c r="H122" s="118"/>
      <c r="I122" s="118"/>
      <c r="J122" s="37"/>
    </row>
    <row r="123" spans="1:10" x14ac:dyDescent="0.25">
      <c r="A123" s="120" t="s">
        <v>168</v>
      </c>
      <c r="B123" s="130">
        <v>1500</v>
      </c>
      <c r="C123" s="130"/>
      <c r="D123" s="118"/>
      <c r="E123" s="118"/>
      <c r="F123" s="118"/>
      <c r="G123" s="118"/>
      <c r="H123" s="118"/>
      <c r="I123" s="118"/>
      <c r="J123" s="37" t="s">
        <v>169</v>
      </c>
    </row>
    <row r="124" spans="1:10" x14ac:dyDescent="0.25">
      <c r="A124" s="118" t="s">
        <v>170</v>
      </c>
      <c r="B124" s="37">
        <v>1510</v>
      </c>
      <c r="C124" s="37"/>
      <c r="D124" s="118"/>
      <c r="E124" s="118"/>
      <c r="F124" s="118"/>
      <c r="G124" s="118"/>
      <c r="H124" s="118"/>
      <c r="I124" s="118"/>
      <c r="J124" s="37"/>
    </row>
    <row r="125" spans="1:10" x14ac:dyDescent="0.25">
      <c r="A125" s="118" t="s">
        <v>134</v>
      </c>
      <c r="B125" s="37">
        <v>1520</v>
      </c>
      <c r="C125" s="37"/>
      <c r="D125" s="118"/>
      <c r="E125" s="118"/>
      <c r="F125" s="118"/>
      <c r="G125" s="118"/>
      <c r="H125" s="118"/>
      <c r="I125" s="118"/>
      <c r="J125" s="37"/>
    </row>
    <row r="126" spans="1:10" x14ac:dyDescent="0.25">
      <c r="A126" s="118" t="s">
        <v>135</v>
      </c>
      <c r="B126" s="37">
        <v>1530</v>
      </c>
      <c r="C126" s="37"/>
      <c r="D126" s="118"/>
      <c r="E126" s="118"/>
      <c r="F126" s="118"/>
      <c r="G126" s="118"/>
      <c r="H126" s="118"/>
      <c r="I126" s="118"/>
      <c r="J126" s="37"/>
    </row>
    <row r="127" spans="1:10" x14ac:dyDescent="0.25">
      <c r="A127" s="118" t="s">
        <v>141</v>
      </c>
      <c r="B127" s="37">
        <v>1540</v>
      </c>
      <c r="C127" s="37"/>
      <c r="D127" s="118"/>
      <c r="E127" s="118"/>
      <c r="F127" s="118"/>
      <c r="G127" s="118"/>
      <c r="H127" s="118"/>
      <c r="I127" s="118"/>
      <c r="J127" s="37"/>
    </row>
    <row r="128" spans="1:10" ht="39" x14ac:dyDescent="0.25">
      <c r="A128" s="118" t="s">
        <v>171</v>
      </c>
      <c r="B128" s="37">
        <v>1550</v>
      </c>
      <c r="C128" s="37"/>
      <c r="D128" s="118"/>
      <c r="E128" s="118"/>
      <c r="F128" s="118"/>
      <c r="G128" s="118"/>
      <c r="H128" s="118"/>
      <c r="I128" s="118"/>
      <c r="J128" s="37" t="s">
        <v>172</v>
      </c>
    </row>
    <row r="129" spans="1:10" x14ac:dyDescent="0.25">
      <c r="A129" s="118" t="s">
        <v>79</v>
      </c>
      <c r="B129" s="122">
        <v>1551</v>
      </c>
      <c r="C129" s="122"/>
      <c r="D129" s="118"/>
      <c r="E129" s="118"/>
      <c r="F129" s="118"/>
      <c r="G129" s="118"/>
      <c r="H129" s="118"/>
      <c r="I129" s="118"/>
      <c r="J129" s="118"/>
    </row>
    <row r="130" spans="1:10" ht="25.5" x14ac:dyDescent="0.25">
      <c r="A130" s="107" t="s">
        <v>173</v>
      </c>
      <c r="B130" s="123">
        <v>1600</v>
      </c>
      <c r="C130" s="123"/>
      <c r="D130" s="118"/>
      <c r="E130" s="118"/>
      <c r="F130" s="118"/>
      <c r="G130" s="118"/>
      <c r="H130" s="118"/>
      <c r="I130" s="118"/>
      <c r="J130" s="118"/>
    </row>
    <row r="131" spans="1:10" ht="25.5" x14ac:dyDescent="0.25">
      <c r="A131" s="107" t="s">
        <v>174</v>
      </c>
      <c r="B131" s="123">
        <v>1700</v>
      </c>
      <c r="C131" s="123"/>
      <c r="D131" s="118"/>
      <c r="E131" s="118"/>
      <c r="F131" s="118"/>
      <c r="G131" s="118"/>
      <c r="H131" s="118"/>
      <c r="I131" s="118"/>
      <c r="J131" s="118"/>
    </row>
    <row r="132" spans="1:10" x14ac:dyDescent="0.25">
      <c r="A132" s="225" t="s">
        <v>175</v>
      </c>
      <c r="B132" s="226"/>
      <c r="C132" s="226"/>
      <c r="D132" s="226"/>
      <c r="E132" s="226"/>
      <c r="F132" s="226"/>
      <c r="G132" s="226"/>
      <c r="H132" s="226"/>
      <c r="I132" s="226"/>
      <c r="J132" s="227"/>
    </row>
    <row r="133" spans="1:10" x14ac:dyDescent="0.25">
      <c r="A133" s="118" t="s">
        <v>134</v>
      </c>
      <c r="B133" s="37">
        <v>2000</v>
      </c>
      <c r="C133" s="37"/>
      <c r="D133" s="118"/>
      <c r="E133" s="118"/>
      <c r="F133" s="118"/>
      <c r="G133" s="118"/>
      <c r="H133" s="118"/>
      <c r="I133" s="118"/>
      <c r="J133" s="37" t="s">
        <v>176</v>
      </c>
    </row>
    <row r="134" spans="1:10" x14ac:dyDescent="0.25">
      <c r="A134" s="110" t="s">
        <v>177</v>
      </c>
      <c r="B134" s="117">
        <v>2001</v>
      </c>
      <c r="C134" s="117"/>
      <c r="D134" s="118"/>
      <c r="E134" s="118"/>
      <c r="F134" s="118"/>
      <c r="G134" s="118"/>
      <c r="H134" s="118"/>
      <c r="I134" s="118"/>
      <c r="J134" s="37"/>
    </row>
    <row r="135" spans="1:10" x14ac:dyDescent="0.25">
      <c r="A135" s="118" t="s">
        <v>135</v>
      </c>
      <c r="B135" s="37">
        <v>2010</v>
      </c>
      <c r="C135" s="37"/>
      <c r="D135" s="118"/>
      <c r="E135" s="118"/>
      <c r="F135" s="118"/>
      <c r="G135" s="118"/>
      <c r="H135" s="118"/>
      <c r="I135" s="118"/>
      <c r="J135" s="37" t="s">
        <v>178</v>
      </c>
    </row>
    <row r="136" spans="1:10" x14ac:dyDescent="0.25">
      <c r="A136" s="110" t="s">
        <v>177</v>
      </c>
      <c r="B136" s="124">
        <v>2011</v>
      </c>
      <c r="C136" s="124"/>
      <c r="D136" s="125"/>
      <c r="E136" s="125"/>
      <c r="F136" s="125"/>
      <c r="G136" s="125"/>
      <c r="H136" s="125"/>
      <c r="I136" s="125"/>
      <c r="J136" s="37"/>
    </row>
    <row r="137" spans="1:10" x14ac:dyDescent="0.25">
      <c r="A137" s="118" t="s">
        <v>170</v>
      </c>
      <c r="B137" s="126">
        <v>2020</v>
      </c>
      <c r="C137" s="126"/>
      <c r="D137" s="125"/>
      <c r="E137" s="125"/>
      <c r="F137" s="125"/>
      <c r="G137" s="125"/>
      <c r="H137" s="125"/>
      <c r="I137" s="125"/>
      <c r="J137" s="37" t="s">
        <v>179</v>
      </c>
    </row>
    <row r="138" spans="1:10" x14ac:dyDescent="0.25">
      <c r="A138" s="110" t="s">
        <v>177</v>
      </c>
      <c r="B138" s="124">
        <v>2021</v>
      </c>
      <c r="C138" s="124"/>
      <c r="D138" s="125"/>
      <c r="E138" s="125"/>
      <c r="F138" s="125"/>
      <c r="G138" s="125"/>
      <c r="H138" s="125"/>
      <c r="I138" s="125"/>
      <c r="J138" s="37"/>
    </row>
    <row r="139" spans="1:10" ht="26.25" x14ac:dyDescent="0.25">
      <c r="A139" s="118" t="s">
        <v>161</v>
      </c>
      <c r="B139" s="126">
        <v>2030</v>
      </c>
      <c r="C139" s="126"/>
      <c r="D139" s="125"/>
      <c r="E139" s="125"/>
      <c r="F139" s="125"/>
      <c r="G139" s="125"/>
      <c r="H139" s="125"/>
      <c r="I139" s="125"/>
      <c r="J139" s="37" t="s">
        <v>180</v>
      </c>
    </row>
    <row r="140" spans="1:10" x14ac:dyDescent="0.25">
      <c r="A140" s="110" t="s">
        <v>177</v>
      </c>
      <c r="B140" s="124">
        <v>2031</v>
      </c>
      <c r="C140" s="124"/>
      <c r="D140" s="125"/>
      <c r="E140" s="125"/>
      <c r="F140" s="125"/>
      <c r="G140" s="125"/>
      <c r="H140" s="125"/>
      <c r="I140" s="125"/>
      <c r="J140" s="37"/>
    </row>
    <row r="141" spans="1:10" x14ac:dyDescent="0.25">
      <c r="A141" s="118" t="s">
        <v>141</v>
      </c>
      <c r="B141" s="126">
        <v>2040</v>
      </c>
      <c r="C141" s="126"/>
      <c r="D141" s="125"/>
      <c r="E141" s="125"/>
      <c r="F141" s="125"/>
      <c r="G141" s="125"/>
      <c r="H141" s="125"/>
      <c r="I141" s="125"/>
      <c r="J141" s="37" t="s">
        <v>181</v>
      </c>
    </row>
    <row r="142" spans="1:10" ht="26.25" x14ac:dyDescent="0.25">
      <c r="A142" s="118" t="s">
        <v>182</v>
      </c>
      <c r="B142" s="126">
        <v>2050</v>
      </c>
      <c r="C142" s="126"/>
      <c r="D142" s="125"/>
      <c r="E142" s="125"/>
      <c r="F142" s="125"/>
      <c r="G142" s="125"/>
      <c r="H142" s="125"/>
      <c r="I142" s="125"/>
      <c r="J142" s="37" t="s">
        <v>183</v>
      </c>
    </row>
    <row r="143" spans="1:10" x14ac:dyDescent="0.25">
      <c r="A143" s="110" t="s">
        <v>177</v>
      </c>
      <c r="B143" s="124">
        <v>2051</v>
      </c>
      <c r="C143" s="124"/>
      <c r="D143" s="125"/>
      <c r="E143" s="125"/>
      <c r="F143" s="125"/>
      <c r="G143" s="125"/>
      <c r="H143" s="125"/>
      <c r="I143" s="125"/>
      <c r="J143" s="37"/>
    </row>
    <row r="144" spans="1:10" ht="26.25" x14ac:dyDescent="0.25">
      <c r="A144" s="120" t="s">
        <v>184</v>
      </c>
      <c r="B144" s="127">
        <v>2060</v>
      </c>
      <c r="C144" s="127"/>
      <c r="D144" s="125"/>
      <c r="E144" s="125"/>
      <c r="F144" s="125"/>
      <c r="G144" s="125"/>
      <c r="H144" s="125"/>
      <c r="I144" s="125"/>
      <c r="J144" s="37"/>
    </row>
    <row r="145" spans="1:10" x14ac:dyDescent="0.25">
      <c r="A145" s="228" t="s">
        <v>185</v>
      </c>
      <c r="B145" s="229"/>
      <c r="C145" s="229"/>
      <c r="D145" s="229"/>
      <c r="E145" s="229"/>
      <c r="F145" s="229"/>
      <c r="G145" s="229"/>
      <c r="H145" s="229"/>
      <c r="I145" s="229"/>
      <c r="J145" s="230"/>
    </row>
    <row r="146" spans="1:10" ht="20.25" customHeight="1" x14ac:dyDescent="0.25">
      <c r="A146" s="107" t="s">
        <v>186</v>
      </c>
      <c r="B146" s="127">
        <v>3000</v>
      </c>
      <c r="C146" s="127"/>
      <c r="D146" s="125"/>
      <c r="E146" s="125"/>
      <c r="F146" s="125"/>
      <c r="G146" s="125"/>
      <c r="H146" s="125"/>
      <c r="I146" s="125"/>
      <c r="J146" s="37" t="s">
        <v>187</v>
      </c>
    </row>
    <row r="147" spans="1:10" ht="25.5" x14ac:dyDescent="0.25">
      <c r="A147" s="128" t="s">
        <v>188</v>
      </c>
      <c r="B147" s="124">
        <v>3001</v>
      </c>
      <c r="C147" s="124"/>
      <c r="D147" s="125"/>
      <c r="E147" s="125"/>
      <c r="F147" s="125"/>
      <c r="G147" s="125"/>
      <c r="H147" s="125"/>
      <c r="I147" s="125"/>
      <c r="J147" s="37"/>
    </row>
    <row r="148" spans="1:10" ht="25.5" x14ac:dyDescent="0.25">
      <c r="A148" s="128" t="s">
        <v>189</v>
      </c>
      <c r="B148" s="124">
        <v>3002</v>
      </c>
      <c r="C148" s="124"/>
      <c r="D148" s="125"/>
      <c r="E148" s="125"/>
      <c r="F148" s="125"/>
      <c r="G148" s="125"/>
      <c r="H148" s="125"/>
      <c r="I148" s="125"/>
      <c r="J148" s="37"/>
    </row>
    <row r="149" spans="1:10" ht="26.25" x14ac:dyDescent="0.25">
      <c r="A149" s="107" t="s">
        <v>190</v>
      </c>
      <c r="B149" s="127">
        <v>3100</v>
      </c>
      <c r="C149" s="127"/>
      <c r="D149" s="125"/>
      <c r="E149" s="125"/>
      <c r="F149" s="125"/>
      <c r="G149" s="125"/>
      <c r="H149" s="125"/>
      <c r="I149" s="125"/>
      <c r="J149" s="37" t="s">
        <v>191</v>
      </c>
    </row>
    <row r="150" spans="1:10" x14ac:dyDescent="0.25">
      <c r="A150" s="100" t="s">
        <v>192</v>
      </c>
      <c r="B150" s="37">
        <v>3110</v>
      </c>
      <c r="C150" s="37"/>
      <c r="D150" s="118"/>
      <c r="E150" s="118"/>
      <c r="F150" s="118"/>
      <c r="G150" s="118"/>
      <c r="H150" s="118"/>
      <c r="I150" s="118"/>
      <c r="J150" s="37"/>
    </row>
    <row r="151" spans="1:10" x14ac:dyDescent="0.25">
      <c r="A151" s="110" t="s">
        <v>177</v>
      </c>
      <c r="B151" s="117">
        <v>3111</v>
      </c>
      <c r="C151" s="117"/>
      <c r="D151" s="118"/>
      <c r="E151" s="118"/>
      <c r="F151" s="118"/>
      <c r="G151" s="118"/>
      <c r="H151" s="118"/>
      <c r="I151" s="118"/>
      <c r="J151" s="37"/>
    </row>
    <row r="152" spans="1:10" ht="25.5" x14ac:dyDescent="0.25">
      <c r="A152" s="100" t="s">
        <v>193</v>
      </c>
      <c r="B152" s="37">
        <v>3120</v>
      </c>
      <c r="C152" s="37"/>
      <c r="D152" s="118"/>
      <c r="E152" s="118"/>
      <c r="F152" s="118"/>
      <c r="G152" s="118"/>
      <c r="H152" s="118"/>
      <c r="I152" s="118"/>
      <c r="J152" s="37"/>
    </row>
    <row r="153" spans="1:10" x14ac:dyDescent="0.25">
      <c r="A153" s="110" t="s">
        <v>177</v>
      </c>
      <c r="B153" s="117">
        <v>3121</v>
      </c>
      <c r="C153" s="117"/>
      <c r="D153" s="118"/>
      <c r="E153" s="118"/>
      <c r="F153" s="118"/>
      <c r="G153" s="118"/>
      <c r="H153" s="118"/>
      <c r="I153" s="118"/>
      <c r="J153" s="37"/>
    </row>
    <row r="154" spans="1:10" ht="25.5" x14ac:dyDescent="0.25">
      <c r="A154" s="100" t="s">
        <v>194</v>
      </c>
      <c r="B154" s="37">
        <v>3130</v>
      </c>
      <c r="C154" s="37"/>
      <c r="D154" s="129"/>
      <c r="E154" s="129"/>
      <c r="F154" s="129"/>
      <c r="G154" s="129"/>
      <c r="H154" s="129"/>
      <c r="I154" s="129"/>
      <c r="J154" s="37"/>
    </row>
    <row r="155" spans="1:10" x14ac:dyDescent="0.25">
      <c r="A155" s="110" t="s">
        <v>177</v>
      </c>
      <c r="B155" s="117">
        <v>3131</v>
      </c>
      <c r="C155" s="117"/>
      <c r="D155" s="129"/>
      <c r="E155" s="129"/>
      <c r="F155" s="129"/>
      <c r="G155" s="129"/>
      <c r="H155" s="129"/>
      <c r="I155" s="129"/>
      <c r="J155" s="37"/>
    </row>
    <row r="156" spans="1:10" ht="25.5" x14ac:dyDescent="0.25">
      <c r="A156" s="100" t="s">
        <v>195</v>
      </c>
      <c r="B156" s="37">
        <v>3140</v>
      </c>
      <c r="C156" s="37"/>
      <c r="D156" s="129"/>
      <c r="E156" s="129"/>
      <c r="F156" s="129"/>
      <c r="G156" s="129"/>
      <c r="H156" s="129"/>
      <c r="I156" s="129"/>
      <c r="J156" s="37"/>
    </row>
    <row r="157" spans="1:10" x14ac:dyDescent="0.25">
      <c r="A157" s="110" t="s">
        <v>177</v>
      </c>
      <c r="B157" s="117">
        <v>3141</v>
      </c>
      <c r="C157" s="117"/>
      <c r="D157" s="129"/>
      <c r="E157" s="129"/>
      <c r="F157" s="129"/>
      <c r="G157" s="129"/>
      <c r="H157" s="129"/>
      <c r="I157" s="129"/>
      <c r="J157" s="37"/>
    </row>
    <row r="158" spans="1:10" ht="38.25" x14ac:dyDescent="0.25">
      <c r="A158" s="100" t="s">
        <v>196</v>
      </c>
      <c r="B158" s="37">
        <v>3150</v>
      </c>
      <c r="C158" s="37"/>
      <c r="D158" s="129"/>
      <c r="E158" s="129"/>
      <c r="F158" s="129"/>
      <c r="G158" s="129"/>
      <c r="H158" s="129"/>
      <c r="I158" s="129"/>
      <c r="J158" s="37"/>
    </row>
    <row r="159" spans="1:10" x14ac:dyDescent="0.25">
      <c r="A159" s="110" t="s">
        <v>177</v>
      </c>
      <c r="B159" s="117">
        <v>3151</v>
      </c>
      <c r="C159" s="117"/>
      <c r="D159" s="129"/>
      <c r="E159" s="129"/>
      <c r="F159" s="129"/>
      <c r="G159" s="129"/>
      <c r="H159" s="129"/>
      <c r="I159" s="129"/>
      <c r="J159" s="37"/>
    </row>
    <row r="160" spans="1:10" x14ac:dyDescent="0.25">
      <c r="A160" s="100" t="s">
        <v>197</v>
      </c>
      <c r="B160" s="37">
        <v>3160</v>
      </c>
      <c r="C160" s="37"/>
      <c r="D160" s="129"/>
      <c r="E160" s="129"/>
      <c r="F160" s="129"/>
      <c r="G160" s="129"/>
      <c r="H160" s="129"/>
      <c r="I160" s="129"/>
      <c r="J160" s="37"/>
    </row>
    <row r="161" spans="1:15" x14ac:dyDescent="0.25">
      <c r="A161" s="110" t="s">
        <v>177</v>
      </c>
      <c r="B161" s="117">
        <v>3161</v>
      </c>
      <c r="C161" s="117"/>
      <c r="D161" s="129"/>
      <c r="E161" s="129"/>
      <c r="F161" s="129"/>
      <c r="G161" s="129"/>
      <c r="H161" s="129"/>
      <c r="I161" s="129"/>
      <c r="J161" s="37"/>
    </row>
    <row r="162" spans="1:15" x14ac:dyDescent="0.25">
      <c r="A162" s="240" t="s">
        <v>198</v>
      </c>
      <c r="B162" s="241"/>
      <c r="C162" s="241"/>
      <c r="D162" s="241"/>
      <c r="E162" s="241"/>
      <c r="F162" s="241"/>
      <c r="G162" s="241"/>
      <c r="H162" s="241"/>
      <c r="I162" s="241"/>
      <c r="J162" s="242"/>
    </row>
    <row r="163" spans="1:15" ht="25.5" x14ac:dyDescent="0.25">
      <c r="A163" s="107" t="s">
        <v>199</v>
      </c>
      <c r="B163" s="130">
        <v>4000</v>
      </c>
      <c r="C163" s="130"/>
      <c r="D163" s="129"/>
      <c r="E163" s="129"/>
      <c r="F163" s="129"/>
      <c r="G163" s="129"/>
      <c r="H163" s="129"/>
      <c r="I163" s="129"/>
      <c r="J163" s="37" t="s">
        <v>200</v>
      </c>
    </row>
    <row r="164" spans="1:15" x14ac:dyDescent="0.25">
      <c r="A164" s="174" t="s">
        <v>201</v>
      </c>
      <c r="B164" s="117">
        <v>4001</v>
      </c>
      <c r="C164" s="117"/>
      <c r="D164" s="129"/>
      <c r="E164" s="129"/>
      <c r="F164" s="129"/>
      <c r="G164" s="129"/>
      <c r="H164" s="129"/>
      <c r="I164" s="129"/>
      <c r="J164" s="37"/>
    </row>
    <row r="165" spans="1:15" x14ac:dyDescent="0.25">
      <c r="A165" s="174" t="s">
        <v>202</v>
      </c>
      <c r="B165" s="117">
        <v>4002</v>
      </c>
      <c r="C165" s="117"/>
      <c r="D165" s="129"/>
      <c r="E165" s="129"/>
      <c r="F165" s="129"/>
      <c r="G165" s="129"/>
      <c r="H165" s="129"/>
      <c r="I165" s="129"/>
      <c r="J165" s="37"/>
    </row>
    <row r="166" spans="1:15" x14ac:dyDescent="0.25">
      <c r="A166" s="174" t="s">
        <v>203</v>
      </c>
      <c r="B166" s="117">
        <v>4003</v>
      </c>
      <c r="C166" s="117"/>
      <c r="D166" s="129"/>
      <c r="E166" s="129"/>
      <c r="F166" s="129"/>
      <c r="G166" s="129"/>
      <c r="H166" s="129"/>
      <c r="I166" s="129"/>
      <c r="J166" s="37"/>
    </row>
    <row r="167" spans="1:15" x14ac:dyDescent="0.25">
      <c r="A167" s="100" t="s">
        <v>204</v>
      </c>
      <c r="B167" s="37">
        <v>4010</v>
      </c>
      <c r="C167" s="37"/>
      <c r="D167" s="129"/>
      <c r="E167" s="129"/>
      <c r="F167" s="129"/>
      <c r="G167" s="129"/>
      <c r="H167" s="129"/>
      <c r="I167" s="129"/>
      <c r="J167" s="37"/>
    </row>
    <row r="168" spans="1:15" ht="25.5" x14ac:dyDescent="0.25">
      <c r="A168" s="107" t="s">
        <v>205</v>
      </c>
      <c r="B168" s="130">
        <v>4020</v>
      </c>
      <c r="C168" s="130"/>
      <c r="D168" s="129"/>
      <c r="E168" s="129"/>
      <c r="F168" s="129"/>
      <c r="G168" s="129"/>
      <c r="H168" s="129"/>
      <c r="I168" s="129"/>
      <c r="J168" s="37" t="s">
        <v>206</v>
      </c>
    </row>
    <row r="169" spans="1:15" x14ac:dyDescent="0.25">
      <c r="A169" s="174" t="s">
        <v>201</v>
      </c>
      <c r="B169" s="117">
        <v>4021</v>
      </c>
      <c r="C169" s="117"/>
      <c r="D169" s="129"/>
      <c r="E169" s="129"/>
      <c r="F169" s="129"/>
      <c r="G169" s="129"/>
      <c r="H169" s="129"/>
      <c r="I169" s="129"/>
      <c r="J169" s="37"/>
    </row>
    <row r="170" spans="1:15" x14ac:dyDescent="0.25">
      <c r="A170" s="174" t="s">
        <v>202</v>
      </c>
      <c r="B170" s="117">
        <v>4022</v>
      </c>
      <c r="C170" s="117"/>
      <c r="D170" s="129"/>
      <c r="E170" s="129"/>
      <c r="F170" s="129"/>
      <c r="G170" s="129"/>
      <c r="H170" s="129"/>
      <c r="I170" s="129"/>
      <c r="J170" s="37"/>
    </row>
    <row r="171" spans="1:15" x14ac:dyDescent="0.25">
      <c r="A171" s="174" t="s">
        <v>203</v>
      </c>
      <c r="B171" s="117">
        <v>4023</v>
      </c>
      <c r="C171" s="117"/>
      <c r="D171" s="129"/>
      <c r="E171" s="129"/>
      <c r="F171" s="129"/>
      <c r="G171" s="129"/>
      <c r="H171" s="129"/>
      <c r="I171" s="129"/>
      <c r="J171" s="37"/>
    </row>
    <row r="172" spans="1:15" x14ac:dyDescent="0.25">
      <c r="A172" s="100" t="s">
        <v>207</v>
      </c>
      <c r="B172" s="37">
        <v>4030</v>
      </c>
      <c r="C172" s="37"/>
      <c r="D172" s="129"/>
      <c r="E172" s="129"/>
      <c r="F172" s="129"/>
      <c r="G172" s="129"/>
      <c r="H172" s="129"/>
      <c r="I172" s="129"/>
      <c r="J172" s="37"/>
    </row>
    <row r="173" spans="1:15" x14ac:dyDescent="0.25">
      <c r="A173" s="240" t="s">
        <v>208</v>
      </c>
      <c r="B173" s="241"/>
      <c r="C173" s="241"/>
      <c r="D173" s="241"/>
      <c r="E173" s="241"/>
      <c r="F173" s="241"/>
      <c r="G173" s="241"/>
      <c r="H173" s="241"/>
      <c r="I173" s="241"/>
      <c r="J173" s="242"/>
    </row>
    <row r="174" spans="1:15" ht="25.5" x14ac:dyDescent="0.25">
      <c r="A174" s="107" t="s">
        <v>209</v>
      </c>
      <c r="B174" s="130">
        <v>5000</v>
      </c>
      <c r="C174" s="130">
        <f>C51</f>
        <v>21550</v>
      </c>
      <c r="D174" s="130">
        <f>D98</f>
        <v>1428680</v>
      </c>
      <c r="E174" s="130">
        <f>E51</f>
        <v>1428680</v>
      </c>
      <c r="F174" s="130">
        <f>F98</f>
        <v>357170</v>
      </c>
      <c r="G174" s="130">
        <f>G51</f>
        <v>357170</v>
      </c>
      <c r="H174" s="130">
        <f>H98</f>
        <v>357170</v>
      </c>
      <c r="I174" s="130">
        <f>I51</f>
        <v>357170</v>
      </c>
      <c r="J174" s="37"/>
    </row>
    <row r="175" spans="1:15" ht="25.5" x14ac:dyDescent="0.25">
      <c r="A175" s="107" t="s">
        <v>210</v>
      </c>
      <c r="B175" s="130">
        <v>5010</v>
      </c>
      <c r="C175" s="130">
        <f>C98</f>
        <v>21550</v>
      </c>
      <c r="D175" s="130">
        <f>D98</f>
        <v>1428680</v>
      </c>
      <c r="E175" s="130">
        <f t="shared" ref="E175:I175" si="3">E98</f>
        <v>1428680</v>
      </c>
      <c r="F175" s="130">
        <f t="shared" si="3"/>
        <v>357170</v>
      </c>
      <c r="G175" s="130">
        <f t="shared" si="3"/>
        <v>357170</v>
      </c>
      <c r="H175" s="130">
        <f t="shared" si="3"/>
        <v>357170</v>
      </c>
      <c r="I175" s="130">
        <f t="shared" si="3"/>
        <v>357170</v>
      </c>
      <c r="J175" s="37"/>
    </row>
    <row r="176" spans="1:15" ht="19.5" customHeight="1" x14ac:dyDescent="0.25">
      <c r="A176" s="100" t="s">
        <v>211</v>
      </c>
      <c r="B176" s="37">
        <v>5020</v>
      </c>
      <c r="C176" s="37">
        <f>C51-C73</f>
        <v>21550</v>
      </c>
      <c r="D176" s="203">
        <f>D51-D73</f>
        <v>1428680</v>
      </c>
      <c r="E176" s="37">
        <f t="shared" ref="E176:I176" si="4">E51-E73</f>
        <v>1428680</v>
      </c>
      <c r="F176" s="37">
        <f t="shared" si="4"/>
        <v>357170</v>
      </c>
      <c r="G176" s="37">
        <f t="shared" si="4"/>
        <v>357170</v>
      </c>
      <c r="H176" s="37">
        <f t="shared" si="4"/>
        <v>357170</v>
      </c>
      <c r="I176" s="37">
        <f t="shared" si="4"/>
        <v>357170</v>
      </c>
      <c r="J176" s="37" t="s">
        <v>212</v>
      </c>
      <c r="L176" s="44"/>
      <c r="M176" s="44"/>
      <c r="N176" s="44"/>
      <c r="O176" s="44"/>
    </row>
    <row r="177" spans="1:15" ht="19.5" customHeight="1" x14ac:dyDescent="0.25">
      <c r="A177" s="128" t="s">
        <v>213</v>
      </c>
      <c r="B177" s="117">
        <v>5021</v>
      </c>
      <c r="C177" s="37">
        <f t="shared" ref="C177:I177" si="5">C52-C74</f>
        <v>21550</v>
      </c>
      <c r="D177" s="203">
        <f>D52-D74</f>
        <v>1428680</v>
      </c>
      <c r="E177" s="37">
        <f t="shared" si="5"/>
        <v>1428680</v>
      </c>
      <c r="F177" s="37">
        <f t="shared" si="5"/>
        <v>357170</v>
      </c>
      <c r="G177" s="37">
        <f t="shared" si="5"/>
        <v>357170</v>
      </c>
      <c r="H177" s="37">
        <f t="shared" si="5"/>
        <v>357170</v>
      </c>
      <c r="I177" s="37">
        <f t="shared" si="5"/>
        <v>357170</v>
      </c>
      <c r="J177" s="37"/>
    </row>
    <row r="178" spans="1:15" ht="19.5" customHeight="1" x14ac:dyDescent="0.25">
      <c r="A178" s="128" t="s">
        <v>214</v>
      </c>
      <c r="B178" s="117">
        <v>5022</v>
      </c>
      <c r="C178" s="37"/>
      <c r="D178" s="129"/>
      <c r="E178" s="129"/>
      <c r="F178" s="129"/>
      <c r="G178" s="129"/>
      <c r="H178" s="129"/>
      <c r="I178" s="129"/>
      <c r="J178" s="37"/>
    </row>
    <row r="179" spans="1:15" ht="29.25" customHeight="1" x14ac:dyDescent="0.25">
      <c r="A179" s="108" t="s">
        <v>215</v>
      </c>
      <c r="B179" s="37">
        <v>5030</v>
      </c>
      <c r="C179" s="37">
        <f>C176-C174</f>
        <v>0</v>
      </c>
      <c r="D179" s="37">
        <f t="shared" ref="D179:I179" si="6">D176-D175</f>
        <v>0</v>
      </c>
      <c r="E179" s="37">
        <f>E176-E175</f>
        <v>0</v>
      </c>
      <c r="F179" s="37">
        <f t="shared" si="6"/>
        <v>0</v>
      </c>
      <c r="G179" s="37">
        <f t="shared" si="6"/>
        <v>0</v>
      </c>
      <c r="H179" s="37">
        <f t="shared" si="6"/>
        <v>0</v>
      </c>
      <c r="I179" s="37">
        <f t="shared" si="6"/>
        <v>0</v>
      </c>
      <c r="J179" s="37" t="s">
        <v>216</v>
      </c>
      <c r="L179" s="44"/>
      <c r="M179" s="44"/>
      <c r="N179" s="44"/>
      <c r="O179" s="44"/>
    </row>
    <row r="180" spans="1:15" ht="17.25" customHeight="1" x14ac:dyDescent="0.25">
      <c r="A180" s="128" t="s">
        <v>213</v>
      </c>
      <c r="B180" s="117">
        <v>5031</v>
      </c>
      <c r="C180" s="37"/>
      <c r="D180" s="129"/>
      <c r="E180" s="129"/>
      <c r="F180" s="129"/>
      <c r="G180" s="129"/>
      <c r="H180" s="129"/>
      <c r="I180" s="129"/>
      <c r="J180" s="37"/>
    </row>
    <row r="181" spans="1:15" ht="18.75" customHeight="1" x14ac:dyDescent="0.25">
      <c r="A181" s="128" t="s">
        <v>214</v>
      </c>
      <c r="B181" s="117">
        <v>5032</v>
      </c>
      <c r="C181" s="37"/>
      <c r="D181" s="37"/>
      <c r="E181" s="37"/>
      <c r="F181" s="37"/>
      <c r="G181" s="37"/>
      <c r="H181" s="37"/>
      <c r="I181" s="37"/>
      <c r="J181" s="37"/>
    </row>
    <row r="182" spans="1:15" ht="26.25" customHeight="1" x14ac:dyDescent="0.25">
      <c r="A182" s="108" t="s">
        <v>217</v>
      </c>
      <c r="B182" s="37">
        <v>5040</v>
      </c>
      <c r="C182" s="37">
        <f>C174-C175</f>
        <v>0</v>
      </c>
      <c r="D182" s="37">
        <f t="shared" ref="D182:I182" si="7">D174-D175</f>
        <v>0</v>
      </c>
      <c r="E182" s="37">
        <f t="shared" si="7"/>
        <v>0</v>
      </c>
      <c r="F182" s="37">
        <f t="shared" si="7"/>
        <v>0</v>
      </c>
      <c r="G182" s="37">
        <f t="shared" si="7"/>
        <v>0</v>
      </c>
      <c r="H182" s="37">
        <f t="shared" si="7"/>
        <v>0</v>
      </c>
      <c r="I182" s="37">
        <f t="shared" si="7"/>
        <v>0</v>
      </c>
      <c r="J182" s="131" t="s">
        <v>218</v>
      </c>
    </row>
    <row r="183" spans="1:15" ht="21.75" customHeight="1" x14ac:dyDescent="0.25">
      <c r="A183" s="128" t="s">
        <v>213</v>
      </c>
      <c r="B183" s="117">
        <v>5041</v>
      </c>
      <c r="C183" s="37"/>
      <c r="D183" s="129"/>
      <c r="E183" s="129"/>
      <c r="F183" s="129"/>
      <c r="G183" s="129"/>
      <c r="H183" s="129"/>
      <c r="I183" s="129"/>
      <c r="J183" s="131"/>
    </row>
    <row r="184" spans="1:15" ht="20.25" customHeight="1" x14ac:dyDescent="0.25">
      <c r="A184" s="128" t="s">
        <v>214</v>
      </c>
      <c r="B184" s="117">
        <v>5042</v>
      </c>
      <c r="C184" s="37"/>
      <c r="D184" s="118"/>
      <c r="E184" s="118"/>
      <c r="F184" s="118"/>
      <c r="G184" s="118"/>
      <c r="H184" s="118"/>
      <c r="I184" s="118"/>
      <c r="J184" s="131"/>
    </row>
    <row r="185" spans="1:15" ht="20.25" customHeight="1" x14ac:dyDescent="0.25">
      <c r="A185" s="100" t="s">
        <v>219</v>
      </c>
      <c r="B185" s="37">
        <v>5050</v>
      </c>
      <c r="C185" s="37"/>
      <c r="D185" s="129"/>
      <c r="E185" s="129"/>
      <c r="F185" s="129"/>
      <c r="G185" s="129"/>
      <c r="H185" s="129"/>
      <c r="I185" s="129"/>
      <c r="J185" s="131"/>
    </row>
    <row r="186" spans="1:15" ht="30" customHeight="1" x14ac:dyDescent="0.25">
      <c r="A186" s="107" t="s">
        <v>220</v>
      </c>
      <c r="B186" s="130">
        <v>5060</v>
      </c>
      <c r="C186" s="130">
        <f t="shared" ref="C186:I186" si="8">C182-C185</f>
        <v>0</v>
      </c>
      <c r="D186" s="130">
        <f t="shared" si="8"/>
        <v>0</v>
      </c>
      <c r="E186" s="130">
        <f t="shared" si="8"/>
        <v>0</v>
      </c>
      <c r="F186" s="130">
        <f t="shared" si="8"/>
        <v>0</v>
      </c>
      <c r="G186" s="130">
        <f t="shared" si="8"/>
        <v>0</v>
      </c>
      <c r="H186" s="130">
        <f t="shared" si="8"/>
        <v>0</v>
      </c>
      <c r="I186" s="130">
        <f t="shared" si="8"/>
        <v>0</v>
      </c>
      <c r="J186" s="175" t="s">
        <v>221</v>
      </c>
    </row>
    <row r="187" spans="1:15" ht="19.5" customHeight="1" x14ac:dyDescent="0.25">
      <c r="A187" s="100" t="s">
        <v>213</v>
      </c>
      <c r="B187" s="37">
        <v>5061</v>
      </c>
      <c r="C187" s="37"/>
      <c r="D187" s="129"/>
      <c r="E187" s="129"/>
      <c r="F187" s="129"/>
      <c r="G187" s="129"/>
      <c r="H187" s="129"/>
      <c r="I187" s="129"/>
      <c r="J187" s="37"/>
    </row>
    <row r="188" spans="1:15" x14ac:dyDescent="0.25">
      <c r="A188" s="100" t="s">
        <v>214</v>
      </c>
      <c r="B188" s="37">
        <v>5062</v>
      </c>
      <c r="C188" s="37"/>
      <c r="D188" s="129"/>
      <c r="E188" s="129"/>
      <c r="F188" s="129"/>
      <c r="G188" s="129"/>
      <c r="H188" s="129"/>
      <c r="I188" s="129"/>
      <c r="J188" s="37"/>
    </row>
    <row r="189" spans="1:15" x14ac:dyDescent="0.25">
      <c r="A189" s="240" t="s">
        <v>222</v>
      </c>
      <c r="B189" s="241"/>
      <c r="C189" s="241"/>
      <c r="D189" s="241"/>
      <c r="E189" s="241"/>
      <c r="F189" s="241"/>
      <c r="G189" s="241"/>
      <c r="H189" s="241"/>
      <c r="I189" s="241"/>
      <c r="J189" s="242"/>
    </row>
    <row r="190" spans="1:15" ht="25.5" x14ac:dyDescent="0.25">
      <c r="A190" s="100" t="s">
        <v>223</v>
      </c>
      <c r="B190" s="167">
        <v>6000</v>
      </c>
      <c r="C190" s="167"/>
      <c r="D190" s="167"/>
      <c r="E190" s="167"/>
      <c r="F190" s="167"/>
      <c r="G190" s="167"/>
      <c r="H190" s="167"/>
      <c r="I190" s="167"/>
      <c r="J190" s="167"/>
    </row>
    <row r="191" spans="1:15" ht="38.25" x14ac:dyDescent="0.25">
      <c r="A191" s="100" t="s">
        <v>224</v>
      </c>
      <c r="B191" s="167">
        <v>6010</v>
      </c>
      <c r="C191" s="167"/>
      <c r="D191" s="167"/>
      <c r="E191" s="167"/>
      <c r="F191" s="167"/>
      <c r="G191" s="167"/>
      <c r="H191" s="167"/>
      <c r="I191" s="167"/>
      <c r="J191" s="167"/>
    </row>
    <row r="192" spans="1:15" x14ac:dyDescent="0.25">
      <c r="A192" s="100" t="s">
        <v>225</v>
      </c>
      <c r="B192" s="167">
        <v>6020</v>
      </c>
      <c r="C192" s="167"/>
      <c r="D192" s="167"/>
      <c r="E192" s="167"/>
      <c r="F192" s="167"/>
      <c r="G192" s="167"/>
      <c r="H192" s="167"/>
      <c r="I192" s="167"/>
      <c r="J192" s="167"/>
    </row>
    <row r="193" spans="1:10" ht="25.5" x14ac:dyDescent="0.25">
      <c r="A193" s="128" t="s">
        <v>226</v>
      </c>
      <c r="B193" s="176">
        <v>6021</v>
      </c>
      <c r="C193" s="176"/>
      <c r="D193" s="167"/>
      <c r="E193" s="167"/>
      <c r="F193" s="167"/>
      <c r="G193" s="167"/>
      <c r="H193" s="167"/>
      <c r="I193" s="167"/>
      <c r="J193" s="167"/>
    </row>
    <row r="194" spans="1:10" x14ac:dyDescent="0.25">
      <c r="A194" s="100" t="s">
        <v>227</v>
      </c>
      <c r="B194" s="167">
        <v>6030</v>
      </c>
      <c r="C194" s="167"/>
      <c r="D194" s="167"/>
      <c r="E194" s="167"/>
      <c r="F194" s="167"/>
      <c r="G194" s="167"/>
      <c r="H194" s="167"/>
      <c r="I194" s="167"/>
      <c r="J194" s="167"/>
    </row>
    <row r="195" spans="1:10" x14ac:dyDescent="0.25">
      <c r="A195" s="100" t="s">
        <v>228</v>
      </c>
      <c r="B195" s="167">
        <v>6040</v>
      </c>
      <c r="C195" s="167"/>
      <c r="D195" s="167"/>
      <c r="E195" s="167"/>
      <c r="F195" s="167"/>
      <c r="G195" s="167"/>
      <c r="H195" s="167"/>
      <c r="I195" s="167"/>
      <c r="J195" s="167"/>
    </row>
    <row r="196" spans="1:10" ht="38.25" x14ac:dyDescent="0.25">
      <c r="A196" s="100" t="s">
        <v>229</v>
      </c>
      <c r="B196" s="167">
        <v>6050</v>
      </c>
      <c r="C196" s="167"/>
      <c r="D196" s="167"/>
      <c r="E196" s="167"/>
      <c r="F196" s="167"/>
      <c r="G196" s="167"/>
      <c r="H196" s="167"/>
      <c r="I196" s="167"/>
      <c r="J196" s="167" t="s">
        <v>230</v>
      </c>
    </row>
    <row r="197" spans="1:10" ht="38.25" x14ac:dyDescent="0.25">
      <c r="A197" s="100" t="s">
        <v>231</v>
      </c>
      <c r="B197" s="167">
        <v>6060</v>
      </c>
      <c r="C197" s="167"/>
      <c r="D197" s="167"/>
      <c r="E197" s="167"/>
      <c r="F197" s="167"/>
      <c r="G197" s="167"/>
      <c r="H197" s="167"/>
      <c r="I197" s="167"/>
      <c r="J197" s="167"/>
    </row>
    <row r="198" spans="1:10" x14ac:dyDescent="0.25">
      <c r="A198" s="240" t="s">
        <v>232</v>
      </c>
      <c r="B198" s="241"/>
      <c r="C198" s="241"/>
      <c r="D198" s="241"/>
      <c r="E198" s="241"/>
      <c r="F198" s="241"/>
      <c r="G198" s="241"/>
      <c r="H198" s="241"/>
      <c r="I198" s="241"/>
      <c r="J198" s="242"/>
    </row>
    <row r="199" spans="1:10" ht="25.5" x14ac:dyDescent="0.25">
      <c r="A199" s="107" t="s">
        <v>233</v>
      </c>
      <c r="B199" s="107"/>
      <c r="C199" s="107"/>
      <c r="D199" s="177"/>
      <c r="E199" s="168"/>
      <c r="F199" s="168" t="s">
        <v>234</v>
      </c>
      <c r="G199" s="168" t="s">
        <v>235</v>
      </c>
      <c r="H199" s="168" t="s">
        <v>236</v>
      </c>
      <c r="I199" s="168" t="s">
        <v>237</v>
      </c>
      <c r="J199" s="121"/>
    </row>
    <row r="200" spans="1:10" ht="63.75" customHeight="1" x14ac:dyDescent="0.25">
      <c r="A200" s="100" t="s">
        <v>238</v>
      </c>
      <c r="B200" s="167">
        <v>7000</v>
      </c>
      <c r="C200" s="167">
        <v>1</v>
      </c>
      <c r="D200" s="178">
        <v>3</v>
      </c>
      <c r="E200" s="178">
        <v>3</v>
      </c>
      <c r="F200" s="178">
        <v>3</v>
      </c>
      <c r="G200" s="178">
        <v>3</v>
      </c>
      <c r="H200" s="178">
        <v>3</v>
      </c>
      <c r="I200" s="178">
        <v>3</v>
      </c>
      <c r="J200" s="121"/>
    </row>
    <row r="201" spans="1:10" x14ac:dyDescent="0.25">
      <c r="A201" s="128" t="s">
        <v>239</v>
      </c>
      <c r="B201" s="176">
        <v>7001</v>
      </c>
      <c r="C201" s="176">
        <v>1</v>
      </c>
      <c r="D201" s="179">
        <v>1</v>
      </c>
      <c r="E201" s="179">
        <v>1</v>
      </c>
      <c r="F201" s="179">
        <v>1</v>
      </c>
      <c r="G201" s="179">
        <v>1</v>
      </c>
      <c r="H201" s="179">
        <v>1</v>
      </c>
      <c r="I201" s="179">
        <v>1</v>
      </c>
      <c r="J201" s="180"/>
    </row>
    <row r="202" spans="1:10" ht="25.5" x14ac:dyDescent="0.25">
      <c r="A202" s="128" t="s">
        <v>240</v>
      </c>
      <c r="B202" s="176">
        <v>7002</v>
      </c>
      <c r="C202" s="176"/>
      <c r="D202" s="179">
        <v>2</v>
      </c>
      <c r="E202" s="179">
        <v>2</v>
      </c>
      <c r="F202" s="179">
        <v>2</v>
      </c>
      <c r="G202" s="179">
        <v>2</v>
      </c>
      <c r="H202" s="179">
        <v>2</v>
      </c>
      <c r="I202" s="179">
        <v>2</v>
      </c>
      <c r="J202" s="181"/>
    </row>
    <row r="203" spans="1:10" x14ac:dyDescent="0.25">
      <c r="A203" s="110" t="s">
        <v>241</v>
      </c>
      <c r="B203" s="176" t="s">
        <v>242</v>
      </c>
      <c r="C203" s="176"/>
      <c r="D203" s="178"/>
      <c r="E203" s="167"/>
      <c r="F203" s="167"/>
      <c r="G203" s="167"/>
      <c r="H203" s="167"/>
      <c r="I203" s="167"/>
      <c r="J203" s="181"/>
    </row>
    <row r="204" spans="1:10" x14ac:dyDescent="0.25">
      <c r="A204" s="110" t="s">
        <v>243</v>
      </c>
      <c r="B204" s="176" t="s">
        <v>244</v>
      </c>
      <c r="C204" s="176"/>
      <c r="D204" s="178"/>
      <c r="E204" s="167"/>
      <c r="F204" s="167"/>
      <c r="G204" s="167"/>
      <c r="H204" s="167"/>
      <c r="I204" s="167"/>
      <c r="J204" s="181"/>
    </row>
    <row r="205" spans="1:10" x14ac:dyDescent="0.25">
      <c r="A205" s="110" t="s">
        <v>245</v>
      </c>
      <c r="B205" s="176" t="s">
        <v>246</v>
      </c>
      <c r="C205" s="176"/>
      <c r="D205" s="179">
        <v>2</v>
      </c>
      <c r="E205" s="179">
        <v>2</v>
      </c>
      <c r="F205" s="179">
        <v>2</v>
      </c>
      <c r="G205" s="179">
        <v>2</v>
      </c>
      <c r="H205" s="179">
        <v>2</v>
      </c>
      <c r="I205" s="179">
        <v>2</v>
      </c>
      <c r="J205" s="181"/>
    </row>
    <row r="206" spans="1:10" x14ac:dyDescent="0.25">
      <c r="A206" s="110" t="s">
        <v>247</v>
      </c>
      <c r="B206" s="176" t="s">
        <v>248</v>
      </c>
      <c r="C206" s="176"/>
      <c r="D206" s="177"/>
      <c r="E206" s="168"/>
      <c r="F206" s="168"/>
      <c r="G206" s="168"/>
      <c r="H206" s="168"/>
      <c r="I206" s="168"/>
      <c r="J206" s="181"/>
    </row>
    <row r="207" spans="1:10" x14ac:dyDescent="0.25">
      <c r="A207" s="128" t="s">
        <v>249</v>
      </c>
      <c r="B207" s="176">
        <v>7003</v>
      </c>
      <c r="C207" s="176"/>
      <c r="D207" s="177"/>
      <c r="E207" s="168"/>
      <c r="F207" s="168"/>
      <c r="G207" s="168"/>
      <c r="H207" s="168"/>
      <c r="I207" s="168"/>
      <c r="J207" s="181"/>
    </row>
    <row r="208" spans="1:10" x14ac:dyDescent="0.25">
      <c r="A208" s="128" t="s">
        <v>250</v>
      </c>
      <c r="B208" s="176">
        <v>7004</v>
      </c>
      <c r="C208" s="176"/>
      <c r="D208" s="177"/>
      <c r="E208" s="168"/>
      <c r="F208" s="168"/>
      <c r="G208" s="168"/>
      <c r="H208" s="168"/>
      <c r="I208" s="168"/>
      <c r="J208" s="121"/>
    </row>
    <row r="209" spans="1:10" ht="25.5" x14ac:dyDescent="0.25">
      <c r="A209" s="100" t="s">
        <v>251</v>
      </c>
      <c r="B209" s="167">
        <v>7010</v>
      </c>
      <c r="C209" s="167">
        <f t="shared" ref="C209:I209" si="9">C106</f>
        <v>17664</v>
      </c>
      <c r="D209" s="178">
        <f t="shared" si="9"/>
        <v>1044000</v>
      </c>
      <c r="E209" s="178">
        <f t="shared" si="9"/>
        <v>1044000</v>
      </c>
      <c r="F209" s="178">
        <f t="shared" si="9"/>
        <v>261000</v>
      </c>
      <c r="G209" s="178">
        <f t="shared" si="9"/>
        <v>261000</v>
      </c>
      <c r="H209" s="178">
        <f t="shared" si="9"/>
        <v>261000</v>
      </c>
      <c r="I209" s="178">
        <f t="shared" si="9"/>
        <v>261000</v>
      </c>
      <c r="J209" s="121"/>
    </row>
    <row r="210" spans="1:10" x14ac:dyDescent="0.25">
      <c r="A210" s="128" t="s">
        <v>239</v>
      </c>
      <c r="B210" s="176">
        <v>7011</v>
      </c>
      <c r="C210" s="167">
        <f>C107</f>
        <v>3886</v>
      </c>
      <c r="D210" s="178">
        <f>D209-D214</f>
        <v>447720</v>
      </c>
      <c r="E210" s="178">
        <f>E209-E214</f>
        <v>447720</v>
      </c>
      <c r="F210" s="167">
        <f>E210/4</f>
        <v>111930</v>
      </c>
      <c r="G210" s="167">
        <v>111930</v>
      </c>
      <c r="H210" s="167">
        <v>111930</v>
      </c>
      <c r="I210" s="167">
        <v>111930</v>
      </c>
      <c r="J210" s="121"/>
    </row>
    <row r="211" spans="1:10" ht="25.5" x14ac:dyDescent="0.25">
      <c r="A211" s="128" t="s">
        <v>240</v>
      </c>
      <c r="B211" s="176">
        <v>7012</v>
      </c>
      <c r="C211" s="176"/>
      <c r="D211" s="177"/>
      <c r="E211" s="168"/>
      <c r="F211" s="168"/>
      <c r="G211" s="168"/>
      <c r="H211" s="168"/>
      <c r="I211" s="168"/>
      <c r="J211" s="121"/>
    </row>
    <row r="212" spans="1:10" x14ac:dyDescent="0.25">
      <c r="A212" s="110" t="s">
        <v>241</v>
      </c>
      <c r="B212" s="176" t="s">
        <v>252</v>
      </c>
      <c r="C212" s="176"/>
      <c r="D212" s="177"/>
      <c r="E212" s="168"/>
      <c r="F212" s="168"/>
      <c r="G212" s="168"/>
      <c r="H212" s="168"/>
      <c r="I212" s="168"/>
      <c r="J212" s="121"/>
    </row>
    <row r="213" spans="1:10" x14ac:dyDescent="0.25">
      <c r="A213" s="110" t="s">
        <v>243</v>
      </c>
      <c r="B213" s="176" t="s">
        <v>253</v>
      </c>
      <c r="C213" s="176"/>
      <c r="D213" s="177"/>
      <c r="E213" s="168"/>
      <c r="F213" s="168"/>
      <c r="G213" s="168"/>
      <c r="H213" s="168"/>
      <c r="I213" s="168"/>
      <c r="J213" s="121"/>
    </row>
    <row r="214" spans="1:10" x14ac:dyDescent="0.25">
      <c r="A214" s="110" t="s">
        <v>245</v>
      </c>
      <c r="B214" s="176" t="s">
        <v>254</v>
      </c>
      <c r="C214" s="176"/>
      <c r="D214" s="178">
        <v>596280</v>
      </c>
      <c r="E214" s="178">
        <v>596280</v>
      </c>
      <c r="F214" s="167">
        <f t="shared" ref="F214" si="10">E214/4</f>
        <v>149070</v>
      </c>
      <c r="G214" s="167">
        <v>149070</v>
      </c>
      <c r="H214" s="167">
        <v>149070</v>
      </c>
      <c r="I214" s="167">
        <v>149070</v>
      </c>
      <c r="J214" s="121"/>
    </row>
    <row r="215" spans="1:10" x14ac:dyDescent="0.25">
      <c r="A215" s="110" t="s">
        <v>247</v>
      </c>
      <c r="B215" s="176" t="s">
        <v>255</v>
      </c>
      <c r="C215" s="176"/>
      <c r="D215" s="177"/>
      <c r="E215" s="168"/>
      <c r="F215" s="168"/>
      <c r="G215" s="168"/>
      <c r="H215" s="168"/>
      <c r="I215" s="168"/>
      <c r="J215" s="121"/>
    </row>
    <row r="216" spans="1:10" x14ac:dyDescent="0.25">
      <c r="A216" s="128" t="s">
        <v>249</v>
      </c>
      <c r="B216" s="176">
        <v>7013</v>
      </c>
      <c r="C216" s="176"/>
      <c r="D216" s="177"/>
      <c r="E216" s="168"/>
      <c r="F216" s="168"/>
      <c r="G216" s="168"/>
      <c r="H216" s="168"/>
      <c r="I216" s="168"/>
      <c r="J216" s="121"/>
    </row>
    <row r="217" spans="1:10" x14ac:dyDescent="0.25">
      <c r="A217" s="128" t="s">
        <v>250</v>
      </c>
      <c r="B217" s="176">
        <v>7014</v>
      </c>
      <c r="C217" s="176"/>
      <c r="D217" s="177"/>
      <c r="E217" s="168"/>
      <c r="F217" s="168"/>
      <c r="G217" s="168"/>
      <c r="H217" s="168"/>
      <c r="I217" s="168"/>
      <c r="J217" s="121"/>
    </row>
    <row r="218" spans="1:10" ht="40.5" customHeight="1" x14ac:dyDescent="0.25">
      <c r="A218" s="100" t="s">
        <v>256</v>
      </c>
      <c r="B218" s="167">
        <v>7020</v>
      </c>
      <c r="C218" s="182">
        <f>C219</f>
        <v>7065.6</v>
      </c>
      <c r="D218" s="178">
        <f>D219+D223</f>
        <v>62155</v>
      </c>
      <c r="E218" s="178">
        <f>E219+E223</f>
        <v>62155</v>
      </c>
      <c r="F218" s="167">
        <v>15539</v>
      </c>
      <c r="G218" s="167">
        <v>15539</v>
      </c>
      <c r="H218" s="167">
        <v>15539</v>
      </c>
      <c r="I218" s="167">
        <v>15538</v>
      </c>
      <c r="J218" s="121"/>
    </row>
    <row r="219" spans="1:10" x14ac:dyDescent="0.25">
      <c r="A219" s="128" t="s">
        <v>239</v>
      </c>
      <c r="B219" s="176">
        <v>7021</v>
      </c>
      <c r="C219" s="183">
        <f>C209/2.5</f>
        <v>7065.6</v>
      </c>
      <c r="D219" s="178">
        <f>D210/12</f>
        <v>37310</v>
      </c>
      <c r="E219" s="178">
        <f>E210/12</f>
        <v>37310</v>
      </c>
      <c r="F219" s="167">
        <v>9328</v>
      </c>
      <c r="G219" s="167">
        <v>9328</v>
      </c>
      <c r="H219" s="167">
        <v>9328</v>
      </c>
      <c r="I219" s="167">
        <v>9326</v>
      </c>
      <c r="J219" s="121"/>
    </row>
    <row r="220" spans="1:10" ht="25.5" x14ac:dyDescent="0.25">
      <c r="A220" s="128" t="s">
        <v>240</v>
      </c>
      <c r="B220" s="176">
        <v>7022</v>
      </c>
      <c r="C220" s="176"/>
      <c r="D220" s="177"/>
      <c r="E220" s="177"/>
      <c r="F220" s="168"/>
      <c r="G220" s="168"/>
      <c r="H220" s="168"/>
      <c r="I220" s="168"/>
      <c r="J220" s="121"/>
    </row>
    <row r="221" spans="1:10" x14ac:dyDescent="0.25">
      <c r="A221" s="110" t="s">
        <v>241</v>
      </c>
      <c r="B221" s="176" t="s">
        <v>257</v>
      </c>
      <c r="C221" s="176"/>
      <c r="D221" s="177"/>
      <c r="E221" s="177"/>
      <c r="F221" s="168"/>
      <c r="G221" s="168"/>
      <c r="H221" s="168"/>
      <c r="I221" s="168"/>
      <c r="J221" s="121"/>
    </row>
    <row r="222" spans="1:10" x14ac:dyDescent="0.25">
      <c r="A222" s="110" t="s">
        <v>243</v>
      </c>
      <c r="B222" s="176" t="s">
        <v>258</v>
      </c>
      <c r="C222" s="176"/>
      <c r="D222" s="177"/>
      <c r="E222" s="177"/>
      <c r="F222" s="168"/>
      <c r="G222" s="168"/>
      <c r="H222" s="168"/>
      <c r="I222" s="168"/>
      <c r="J222" s="121"/>
    </row>
    <row r="223" spans="1:10" x14ac:dyDescent="0.25">
      <c r="A223" s="110" t="s">
        <v>245</v>
      </c>
      <c r="B223" s="176" t="s">
        <v>259</v>
      </c>
      <c r="C223" s="176"/>
      <c r="D223" s="178">
        <f>D214/12/2</f>
        <v>24845</v>
      </c>
      <c r="E223" s="178">
        <f>E214/12/2</f>
        <v>24845</v>
      </c>
      <c r="F223" s="167">
        <v>6211</v>
      </c>
      <c r="G223" s="167">
        <v>6211</v>
      </c>
      <c r="H223" s="167">
        <v>6211</v>
      </c>
      <c r="I223" s="167">
        <v>6212</v>
      </c>
      <c r="J223" s="121"/>
    </row>
    <row r="224" spans="1:10" x14ac:dyDescent="0.25">
      <c r="A224" s="110" t="s">
        <v>247</v>
      </c>
      <c r="B224" s="176" t="s">
        <v>260</v>
      </c>
      <c r="C224" s="176"/>
      <c r="D224" s="177"/>
      <c r="E224" s="168"/>
      <c r="F224" s="168"/>
      <c r="G224" s="168"/>
      <c r="H224" s="168"/>
      <c r="I224" s="168"/>
      <c r="J224" s="121"/>
    </row>
    <row r="225" spans="1:10" x14ac:dyDescent="0.25">
      <c r="A225" s="128" t="s">
        <v>249</v>
      </c>
      <c r="B225" s="176">
        <v>7023</v>
      </c>
      <c r="C225" s="176"/>
      <c r="D225" s="177"/>
      <c r="E225" s="168"/>
      <c r="F225" s="168"/>
      <c r="G225" s="168"/>
      <c r="H225" s="168"/>
      <c r="I225" s="168"/>
      <c r="J225" s="121"/>
    </row>
    <row r="226" spans="1:10" x14ac:dyDescent="0.25">
      <c r="A226" s="128" t="s">
        <v>250</v>
      </c>
      <c r="B226" s="176">
        <v>7024</v>
      </c>
      <c r="C226" s="176"/>
      <c r="D226" s="177"/>
      <c r="E226" s="168"/>
      <c r="F226" s="168"/>
      <c r="G226" s="168"/>
      <c r="H226" s="168"/>
      <c r="I226" s="168"/>
      <c r="J226" s="121"/>
    </row>
    <row r="227" spans="1:10" ht="25.5" x14ac:dyDescent="0.25">
      <c r="A227" s="100" t="s">
        <v>261</v>
      </c>
      <c r="B227" s="167">
        <v>7030</v>
      </c>
      <c r="C227" s="167"/>
      <c r="D227" s="177"/>
      <c r="E227" s="168"/>
      <c r="F227" s="168"/>
      <c r="G227" s="168"/>
      <c r="H227" s="168"/>
      <c r="I227" s="168"/>
      <c r="J227" s="121"/>
    </row>
    <row r="228" spans="1:10" ht="25.5" x14ac:dyDescent="0.25">
      <c r="A228" s="132" t="s">
        <v>262</v>
      </c>
      <c r="B228" s="130"/>
      <c r="C228" s="130"/>
      <c r="D228" s="129"/>
      <c r="E228" s="129"/>
      <c r="F228" s="129"/>
      <c r="G228" s="129"/>
      <c r="H228" s="129"/>
      <c r="I228" s="129"/>
      <c r="J228" s="37"/>
    </row>
    <row r="229" spans="1:10" ht="25.5" x14ac:dyDescent="0.25">
      <c r="A229" s="100" t="s">
        <v>263</v>
      </c>
      <c r="B229" s="37">
        <v>7040</v>
      </c>
      <c r="C229" s="37"/>
      <c r="D229" s="129"/>
      <c r="E229" s="129"/>
      <c r="F229" s="129"/>
      <c r="G229" s="129"/>
      <c r="H229" s="129"/>
      <c r="I229" s="129"/>
      <c r="J229" s="37"/>
    </row>
    <row r="230" spans="1:10" x14ac:dyDescent="0.25">
      <c r="A230" s="184" t="s">
        <v>264</v>
      </c>
      <c r="B230" s="117">
        <v>7041</v>
      </c>
      <c r="C230" s="117"/>
      <c r="D230" s="129"/>
      <c r="E230" s="129"/>
      <c r="F230" s="129"/>
      <c r="G230" s="129"/>
      <c r="H230" s="129"/>
      <c r="I230" s="129"/>
      <c r="J230" s="37"/>
    </row>
    <row r="231" spans="1:10" ht="26.25" x14ac:dyDescent="0.25">
      <c r="A231" s="185" t="s">
        <v>265</v>
      </c>
      <c r="B231" s="117">
        <v>7042</v>
      </c>
      <c r="C231" s="117"/>
      <c r="D231" s="129"/>
      <c r="E231" s="129"/>
      <c r="F231" s="129"/>
      <c r="G231" s="129"/>
      <c r="H231" s="129"/>
      <c r="I231" s="129"/>
      <c r="J231" s="37"/>
    </row>
    <row r="232" spans="1:10" ht="30.75" customHeight="1" x14ac:dyDescent="0.25">
      <c r="A232" s="185" t="s">
        <v>266</v>
      </c>
      <c r="B232" s="117">
        <v>7043</v>
      </c>
      <c r="C232" s="117"/>
      <c r="D232" s="129"/>
      <c r="E232" s="129"/>
      <c r="F232" s="129"/>
      <c r="G232" s="129"/>
      <c r="H232" s="129"/>
      <c r="I232" s="129"/>
      <c r="J232" s="37"/>
    </row>
    <row r="233" spans="1:10" x14ac:dyDescent="0.25">
      <c r="A233" s="185" t="s">
        <v>267</v>
      </c>
      <c r="B233" s="117">
        <v>7044</v>
      </c>
      <c r="C233" s="117"/>
      <c r="D233" s="129"/>
      <c r="E233" s="129"/>
      <c r="F233" s="129"/>
      <c r="G233" s="129"/>
      <c r="H233" s="129"/>
      <c r="I233" s="129"/>
      <c r="J233" s="37"/>
    </row>
    <row r="234" spans="1:10" x14ac:dyDescent="0.25">
      <c r="A234" s="185" t="s">
        <v>268</v>
      </c>
      <c r="B234" s="117">
        <v>7045</v>
      </c>
      <c r="C234" s="117"/>
      <c r="D234" s="129"/>
      <c r="E234" s="129"/>
      <c r="F234" s="129"/>
      <c r="G234" s="129"/>
      <c r="H234" s="129"/>
      <c r="I234" s="129"/>
      <c r="J234" s="37"/>
    </row>
    <row r="235" spans="1:10" x14ac:dyDescent="0.25">
      <c r="A235" s="185" t="s">
        <v>269</v>
      </c>
      <c r="B235" s="117">
        <v>7046</v>
      </c>
      <c r="C235" s="117"/>
      <c r="D235" s="129"/>
      <c r="E235" s="129"/>
      <c r="F235" s="129"/>
      <c r="G235" s="129"/>
      <c r="H235" s="129"/>
      <c r="I235" s="129"/>
      <c r="J235" s="37"/>
    </row>
    <row r="236" spans="1:10" ht="26.25" x14ac:dyDescent="0.25">
      <c r="A236" s="108" t="s">
        <v>270</v>
      </c>
      <c r="B236" s="37">
        <v>7050</v>
      </c>
      <c r="C236" s="37"/>
      <c r="D236" s="129"/>
      <c r="E236" s="129"/>
      <c r="F236" s="129"/>
      <c r="G236" s="129"/>
      <c r="H236" s="129"/>
      <c r="I236" s="129"/>
      <c r="J236" s="37"/>
    </row>
    <row r="237" spans="1:10" ht="39" x14ac:dyDescent="0.25">
      <c r="A237" s="184" t="s">
        <v>271</v>
      </c>
      <c r="B237" s="117">
        <v>7051</v>
      </c>
      <c r="C237" s="117"/>
      <c r="D237" s="129"/>
      <c r="E237" s="129"/>
      <c r="F237" s="129"/>
      <c r="G237" s="129"/>
      <c r="H237" s="129"/>
      <c r="I237" s="129"/>
      <c r="J237" s="37"/>
    </row>
    <row r="238" spans="1:10" x14ac:dyDescent="0.25">
      <c r="A238" s="184" t="s">
        <v>272</v>
      </c>
      <c r="B238" s="117">
        <v>7052</v>
      </c>
      <c r="C238" s="117"/>
      <c r="D238" s="129"/>
      <c r="E238" s="129"/>
      <c r="F238" s="129"/>
      <c r="G238" s="129"/>
      <c r="H238" s="129"/>
      <c r="I238" s="129"/>
      <c r="J238" s="37"/>
    </row>
    <row r="239" spans="1:10" x14ac:dyDescent="0.25">
      <c r="A239" s="184" t="s">
        <v>273</v>
      </c>
      <c r="B239" s="117">
        <v>7053</v>
      </c>
      <c r="C239" s="117"/>
      <c r="D239" s="129"/>
      <c r="E239" s="129"/>
      <c r="F239" s="129"/>
      <c r="G239" s="129"/>
      <c r="H239" s="129"/>
      <c r="I239" s="129"/>
      <c r="J239" s="37"/>
    </row>
    <row r="240" spans="1:10" x14ac:dyDescent="0.25">
      <c r="A240" s="184" t="s">
        <v>274</v>
      </c>
      <c r="B240" s="117">
        <v>7054</v>
      </c>
      <c r="C240" s="117"/>
      <c r="D240" s="129"/>
      <c r="E240" s="129"/>
      <c r="F240" s="129"/>
      <c r="G240" s="129"/>
      <c r="H240" s="129"/>
      <c r="I240" s="129"/>
      <c r="J240" s="37"/>
    </row>
    <row r="241" spans="1:10" ht="25.5" customHeight="1" x14ac:dyDescent="0.25">
      <c r="A241" s="108" t="s">
        <v>275</v>
      </c>
      <c r="B241" s="37">
        <v>7060</v>
      </c>
      <c r="C241" s="37">
        <f>C242</f>
        <v>3886</v>
      </c>
      <c r="D241" s="37">
        <f t="shared" ref="D241:I241" si="11">D242</f>
        <v>229680</v>
      </c>
      <c r="E241" s="37">
        <f t="shared" si="11"/>
        <v>229680</v>
      </c>
      <c r="F241" s="37">
        <f t="shared" si="11"/>
        <v>57420</v>
      </c>
      <c r="G241" s="37">
        <f t="shared" si="11"/>
        <v>57420</v>
      </c>
      <c r="H241" s="37">
        <f t="shared" si="11"/>
        <v>57420</v>
      </c>
      <c r="I241" s="37">
        <f t="shared" si="11"/>
        <v>57420</v>
      </c>
      <c r="J241" s="37"/>
    </row>
    <row r="242" spans="1:10" ht="22.5" customHeight="1" x14ac:dyDescent="0.25">
      <c r="A242" s="184" t="s">
        <v>276</v>
      </c>
      <c r="B242" s="117">
        <v>7061</v>
      </c>
      <c r="C242" s="117">
        <f>C107</f>
        <v>3886</v>
      </c>
      <c r="D242" s="117">
        <f t="shared" ref="D242:I242" si="12">D107</f>
        <v>229680</v>
      </c>
      <c r="E242" s="117">
        <f t="shared" si="12"/>
        <v>229680</v>
      </c>
      <c r="F242" s="117">
        <f t="shared" si="12"/>
        <v>57420</v>
      </c>
      <c r="G242" s="117">
        <f t="shared" si="12"/>
        <v>57420</v>
      </c>
      <c r="H242" s="117">
        <f t="shared" si="12"/>
        <v>57420</v>
      </c>
      <c r="I242" s="117">
        <f t="shared" si="12"/>
        <v>57420</v>
      </c>
      <c r="J242" s="37"/>
    </row>
    <row r="243" spans="1:10" x14ac:dyDescent="0.25">
      <c r="A243" s="108" t="s">
        <v>277</v>
      </c>
      <c r="B243" s="37">
        <v>7070</v>
      </c>
      <c r="C243" s="37">
        <f>C244+C249</f>
        <v>3445</v>
      </c>
      <c r="D243" s="37">
        <f t="shared" ref="D243:I243" si="13">D244+D249</f>
        <v>203580</v>
      </c>
      <c r="E243" s="37">
        <f t="shared" si="13"/>
        <v>203580</v>
      </c>
      <c r="F243" s="37">
        <f t="shared" si="13"/>
        <v>50895</v>
      </c>
      <c r="G243" s="37">
        <f t="shared" si="13"/>
        <v>50895</v>
      </c>
      <c r="H243" s="37">
        <f t="shared" si="13"/>
        <v>50895</v>
      </c>
      <c r="I243" s="37">
        <f t="shared" si="13"/>
        <v>50895</v>
      </c>
      <c r="J243" s="37"/>
    </row>
    <row r="244" spans="1:10" x14ac:dyDescent="0.25">
      <c r="A244" s="184" t="s">
        <v>278</v>
      </c>
      <c r="B244" s="117">
        <v>7071</v>
      </c>
      <c r="C244" s="117">
        <f>C245</f>
        <v>3180</v>
      </c>
      <c r="D244" s="117">
        <f t="shared" ref="D244:I244" si="14">D245</f>
        <v>187920</v>
      </c>
      <c r="E244" s="117">
        <f t="shared" si="14"/>
        <v>187920</v>
      </c>
      <c r="F244" s="117">
        <f t="shared" si="14"/>
        <v>46980</v>
      </c>
      <c r="G244" s="117">
        <f t="shared" si="14"/>
        <v>46980</v>
      </c>
      <c r="H244" s="117">
        <f t="shared" si="14"/>
        <v>46980</v>
      </c>
      <c r="I244" s="117">
        <f t="shared" si="14"/>
        <v>46980</v>
      </c>
      <c r="J244" s="37"/>
    </row>
    <row r="245" spans="1:10" x14ac:dyDescent="0.25">
      <c r="A245" s="186" t="s">
        <v>279</v>
      </c>
      <c r="B245" s="117" t="s">
        <v>280</v>
      </c>
      <c r="C245" s="117">
        <v>3180</v>
      </c>
      <c r="D245" s="129">
        <f t="shared" ref="D245:I245" si="15">D209*0.18</f>
        <v>187920</v>
      </c>
      <c r="E245" s="129">
        <f t="shared" si="15"/>
        <v>187920</v>
      </c>
      <c r="F245" s="129">
        <f t="shared" si="15"/>
        <v>46980</v>
      </c>
      <c r="G245" s="129">
        <f t="shared" si="15"/>
        <v>46980</v>
      </c>
      <c r="H245" s="129">
        <f t="shared" si="15"/>
        <v>46980</v>
      </c>
      <c r="I245" s="129">
        <f t="shared" si="15"/>
        <v>46980</v>
      </c>
      <c r="J245" s="37"/>
    </row>
    <row r="246" spans="1:10" x14ac:dyDescent="0.25">
      <c r="A246" s="186" t="s">
        <v>281</v>
      </c>
      <c r="B246" s="117" t="s">
        <v>282</v>
      </c>
      <c r="C246" s="117"/>
      <c r="D246" s="129"/>
      <c r="E246" s="129"/>
      <c r="F246" s="129"/>
      <c r="G246" s="129"/>
      <c r="H246" s="129"/>
      <c r="I246" s="129"/>
      <c r="J246" s="37"/>
    </row>
    <row r="247" spans="1:10" x14ac:dyDescent="0.25">
      <c r="A247" s="186" t="s">
        <v>283</v>
      </c>
      <c r="B247" s="117" t="s">
        <v>284</v>
      </c>
      <c r="C247" s="117"/>
      <c r="D247" s="129"/>
      <c r="E247" s="129"/>
      <c r="F247" s="129"/>
      <c r="G247" s="129"/>
      <c r="H247" s="129"/>
      <c r="I247" s="129"/>
      <c r="J247" s="37"/>
    </row>
    <row r="248" spans="1:10" x14ac:dyDescent="0.25">
      <c r="A248" s="186" t="s">
        <v>285</v>
      </c>
      <c r="B248" s="117" t="s">
        <v>286</v>
      </c>
      <c r="C248" s="117"/>
      <c r="D248" s="129"/>
      <c r="E248" s="129"/>
      <c r="F248" s="129"/>
      <c r="G248" s="129"/>
      <c r="H248" s="129"/>
      <c r="I248" s="129"/>
      <c r="J248" s="37"/>
    </row>
    <row r="249" spans="1:10" x14ac:dyDescent="0.25">
      <c r="A249" s="184" t="s">
        <v>287</v>
      </c>
      <c r="B249" s="117">
        <v>7072</v>
      </c>
      <c r="C249" s="117">
        <v>265</v>
      </c>
      <c r="D249" s="129">
        <f t="shared" ref="D249:I249" si="16">D209*0.015</f>
        <v>15660</v>
      </c>
      <c r="E249" s="129">
        <f t="shared" si="16"/>
        <v>15660</v>
      </c>
      <c r="F249" s="129">
        <f t="shared" si="16"/>
        <v>3915</v>
      </c>
      <c r="G249" s="129">
        <f t="shared" si="16"/>
        <v>3915</v>
      </c>
      <c r="H249" s="129">
        <f t="shared" si="16"/>
        <v>3915</v>
      </c>
      <c r="I249" s="129">
        <f t="shared" si="16"/>
        <v>3915</v>
      </c>
      <c r="J249" s="37"/>
    </row>
    <row r="250" spans="1:10" x14ac:dyDescent="0.25">
      <c r="A250" s="107" t="s">
        <v>288</v>
      </c>
      <c r="B250" s="37"/>
      <c r="C250" s="37"/>
      <c r="D250" s="129"/>
      <c r="E250" s="129"/>
      <c r="F250" s="129"/>
      <c r="G250" s="129"/>
      <c r="H250" s="129"/>
      <c r="I250" s="129"/>
      <c r="J250" s="37"/>
    </row>
    <row r="251" spans="1:10" x14ac:dyDescent="0.25">
      <c r="A251" s="100" t="s">
        <v>289</v>
      </c>
      <c r="B251" s="37">
        <v>7070</v>
      </c>
      <c r="C251" s="37"/>
      <c r="D251" s="129"/>
      <c r="E251" s="129"/>
      <c r="F251" s="129"/>
      <c r="G251" s="129"/>
      <c r="H251" s="129"/>
      <c r="I251" s="129"/>
      <c r="J251" s="37"/>
    </row>
    <row r="252" spans="1:10" x14ac:dyDescent="0.25">
      <c r="A252" s="100" t="s">
        <v>290</v>
      </c>
      <c r="B252" s="37">
        <v>7080</v>
      </c>
      <c r="C252" s="37"/>
      <c r="D252" s="129"/>
      <c r="E252" s="129"/>
      <c r="F252" s="129"/>
      <c r="G252" s="129"/>
      <c r="H252" s="129"/>
      <c r="I252" s="129"/>
      <c r="J252" s="37"/>
    </row>
    <row r="253" spans="1:10" x14ac:dyDescent="0.25">
      <c r="A253" s="120" t="s">
        <v>291</v>
      </c>
      <c r="B253" s="37">
        <v>7090</v>
      </c>
      <c r="C253" s="37"/>
      <c r="D253" s="118"/>
      <c r="E253" s="118"/>
      <c r="F253" s="118"/>
      <c r="G253" s="118"/>
      <c r="H253" s="118"/>
      <c r="I253" s="118"/>
      <c r="J253" s="37"/>
    </row>
    <row r="254" spans="1:10" x14ac:dyDescent="0.25">
      <c r="A254" s="187" t="s">
        <v>292</v>
      </c>
      <c r="B254" s="188"/>
      <c r="C254" s="189"/>
      <c r="D254" s="243"/>
      <c r="E254" s="243"/>
      <c r="F254" s="190"/>
      <c r="G254" s="244" t="s">
        <v>293</v>
      </c>
      <c r="H254" s="244"/>
      <c r="I254" s="244"/>
      <c r="J254" s="191"/>
    </row>
    <row r="255" spans="1:10" x14ac:dyDescent="0.25">
      <c r="A255" s="192" t="s">
        <v>294</v>
      </c>
      <c r="B255" s="193"/>
      <c r="C255" s="188" t="s">
        <v>295</v>
      </c>
      <c r="D255" s="235"/>
      <c r="E255" s="235"/>
      <c r="F255" s="192"/>
      <c r="G255" s="236" t="s">
        <v>296</v>
      </c>
      <c r="H255" s="236"/>
      <c r="I255" s="236"/>
      <c r="J255" s="191"/>
    </row>
    <row r="256" spans="1:10" x14ac:dyDescent="0.25">
      <c r="A256" s="133"/>
      <c r="B256" s="133"/>
      <c r="C256" s="133"/>
      <c r="D256" s="133"/>
      <c r="E256" s="133"/>
      <c r="F256" s="133"/>
      <c r="G256" s="133"/>
      <c r="H256" s="133"/>
      <c r="I256" s="133"/>
      <c r="J256" s="134"/>
    </row>
    <row r="257" spans="1:10" x14ac:dyDescent="0.25">
      <c r="A257" s="82" t="s">
        <v>297</v>
      </c>
      <c r="B257" s="133"/>
      <c r="C257" s="133"/>
      <c r="D257" s="133"/>
      <c r="E257" s="133"/>
      <c r="F257" s="133"/>
      <c r="G257" s="133"/>
      <c r="H257" s="133"/>
      <c r="I257" s="133"/>
      <c r="J257" s="134"/>
    </row>
    <row r="259" spans="1:10" ht="30" x14ac:dyDescent="0.25">
      <c r="A259" s="83" t="s">
        <v>298</v>
      </c>
      <c r="G259" s="237" t="s">
        <v>299</v>
      </c>
      <c r="H259" s="237"/>
      <c r="I259" s="237"/>
    </row>
  </sheetData>
  <mergeCells count="59">
    <mergeCell ref="D255:E255"/>
    <mergeCell ref="G255:I255"/>
    <mergeCell ref="G259:I259"/>
    <mergeCell ref="A29:A30"/>
    <mergeCell ref="B29:B30"/>
    <mergeCell ref="C29:C30"/>
    <mergeCell ref="D29:D30"/>
    <mergeCell ref="E29:E30"/>
    <mergeCell ref="A162:J162"/>
    <mergeCell ref="A173:J173"/>
    <mergeCell ref="A189:J189"/>
    <mergeCell ref="A198:J198"/>
    <mergeCell ref="D254:E254"/>
    <mergeCell ref="G254:I254"/>
    <mergeCell ref="A32:J32"/>
    <mergeCell ref="A33:J33"/>
    <mergeCell ref="A72:J72"/>
    <mergeCell ref="A132:J132"/>
    <mergeCell ref="A145:J145"/>
    <mergeCell ref="B25:G25"/>
    <mergeCell ref="I25:J25"/>
    <mergeCell ref="A27:I27"/>
    <mergeCell ref="I28:J28"/>
    <mergeCell ref="F29:I29"/>
    <mergeCell ref="J29:J30"/>
    <mergeCell ref="B22:E22"/>
    <mergeCell ref="I22:J22"/>
    <mergeCell ref="B23:G23"/>
    <mergeCell ref="I23:J23"/>
    <mergeCell ref="B24:E24"/>
    <mergeCell ref="I24:J24"/>
    <mergeCell ref="B20:E20"/>
    <mergeCell ref="F20:H20"/>
    <mergeCell ref="I20:J20"/>
    <mergeCell ref="B21:E21"/>
    <mergeCell ref="F21:H21"/>
    <mergeCell ref="I21:J21"/>
    <mergeCell ref="B17:E17"/>
    <mergeCell ref="I17:J17"/>
    <mergeCell ref="B18:E18"/>
    <mergeCell ref="I18:J18"/>
    <mergeCell ref="B19:G19"/>
    <mergeCell ref="I19:J19"/>
    <mergeCell ref="B14:G14"/>
    <mergeCell ref="I14:J14"/>
    <mergeCell ref="B15:G15"/>
    <mergeCell ref="I15:J15"/>
    <mergeCell ref="B16:E16"/>
    <mergeCell ref="I16:J16"/>
    <mergeCell ref="I10:J10"/>
    <mergeCell ref="I11:J11"/>
    <mergeCell ref="H12:J12"/>
    <mergeCell ref="B13:E13"/>
    <mergeCell ref="H13:J13"/>
    <mergeCell ref="H2:I2"/>
    <mergeCell ref="H4:J4"/>
    <mergeCell ref="H5:J5"/>
    <mergeCell ref="H7:J7"/>
    <mergeCell ref="I9:J9"/>
  </mergeCells>
  <pageMargins left="0" right="0" top="0" bottom="0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215" workbookViewId="0">
      <selection activeCell="F233" sqref="F233"/>
    </sheetView>
  </sheetViews>
  <sheetFormatPr defaultColWidth="9"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14" t="s">
        <v>488</v>
      </c>
    </row>
    <row r="2" spans="1:10" ht="8.25" customHeight="1" x14ac:dyDescent="0.25"/>
    <row r="3" spans="1:10" hidden="1" x14ac:dyDescent="0.25"/>
    <row r="4" spans="1:10" hidden="1" x14ac:dyDescent="0.25"/>
    <row r="5" spans="1:10" hidden="1" x14ac:dyDescent="0.25"/>
    <row r="6" spans="1:10" x14ac:dyDescent="0.25">
      <c r="A6" s="304" t="s">
        <v>489</v>
      </c>
      <c r="B6" s="304"/>
      <c r="C6" s="304"/>
      <c r="D6" s="304"/>
      <c r="E6" s="304"/>
      <c r="F6" s="304"/>
      <c r="G6" s="304"/>
      <c r="H6" s="304"/>
      <c r="I6" s="304"/>
      <c r="J6" s="304"/>
    </row>
    <row r="7" spans="1:10" x14ac:dyDescent="0.25">
      <c r="A7" s="305" t="s">
        <v>19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0" x14ac:dyDescent="0.25">
      <c r="A8" s="306" t="s">
        <v>490</v>
      </c>
      <c r="B8" s="306"/>
      <c r="C8" s="306"/>
      <c r="D8" s="306"/>
      <c r="E8" s="306"/>
      <c r="F8" s="306"/>
      <c r="G8" s="306"/>
      <c r="H8" s="306"/>
      <c r="I8" s="306"/>
      <c r="J8" s="306"/>
    </row>
    <row r="9" spans="1:10" x14ac:dyDescent="0.25">
      <c r="A9" s="306" t="s">
        <v>491</v>
      </c>
      <c r="B9" s="306"/>
      <c r="C9" s="306"/>
      <c r="D9" s="306"/>
      <c r="E9" s="306"/>
      <c r="F9" s="306"/>
      <c r="G9" s="306"/>
      <c r="H9" s="306"/>
      <c r="I9" s="306"/>
      <c r="J9" s="306"/>
    </row>
    <row r="10" spans="1:10" x14ac:dyDescent="0.25">
      <c r="A10" s="135"/>
      <c r="B10" s="136"/>
      <c r="C10" s="136"/>
      <c r="D10" s="136"/>
      <c r="E10" s="136"/>
      <c r="F10" s="136"/>
      <c r="G10" s="137"/>
      <c r="H10" s="137"/>
      <c r="I10" s="138"/>
      <c r="J10" s="137" t="s">
        <v>347</v>
      </c>
    </row>
    <row r="11" spans="1:10" x14ac:dyDescent="0.25">
      <c r="A11" s="311" t="s">
        <v>492</v>
      </c>
      <c r="B11" s="311" t="s">
        <v>493</v>
      </c>
      <c r="C11" s="307" t="s">
        <v>494</v>
      </c>
      <c r="D11" s="308"/>
      <c r="E11" s="308"/>
      <c r="F11" s="309"/>
      <c r="G11" s="310" t="s">
        <v>495</v>
      </c>
      <c r="H11" s="310"/>
      <c r="I11" s="310"/>
      <c r="J11" s="310"/>
    </row>
    <row r="12" spans="1:10" ht="38.25" x14ac:dyDescent="0.25">
      <c r="A12" s="311"/>
      <c r="B12" s="311"/>
      <c r="C12" s="139" t="s">
        <v>496</v>
      </c>
      <c r="D12" s="139" t="s">
        <v>497</v>
      </c>
      <c r="E12" s="140" t="s">
        <v>498</v>
      </c>
      <c r="F12" s="141" t="s">
        <v>499</v>
      </c>
      <c r="G12" s="139" t="s">
        <v>496</v>
      </c>
      <c r="H12" s="139" t="s">
        <v>497</v>
      </c>
      <c r="I12" s="140" t="s">
        <v>500</v>
      </c>
      <c r="J12" s="141" t="s">
        <v>501</v>
      </c>
    </row>
    <row r="13" spans="1:10" x14ac:dyDescent="0.25">
      <c r="A13" s="139" t="s">
        <v>502</v>
      </c>
      <c r="B13" s="139" t="s">
        <v>503</v>
      </c>
      <c r="C13" s="139">
        <v>3</v>
      </c>
      <c r="D13" s="139">
        <v>4</v>
      </c>
      <c r="E13" s="139">
        <v>5</v>
      </c>
      <c r="F13" s="140">
        <v>6</v>
      </c>
      <c r="G13" s="141">
        <v>7</v>
      </c>
      <c r="H13" s="142">
        <v>8</v>
      </c>
      <c r="I13" s="142">
        <v>9</v>
      </c>
      <c r="J13" s="142">
        <v>10</v>
      </c>
    </row>
    <row r="14" spans="1:10" x14ac:dyDescent="0.25">
      <c r="A14" s="314" t="s">
        <v>504</v>
      </c>
      <c r="B14" s="315"/>
      <c r="C14" s="315"/>
      <c r="D14" s="315"/>
      <c r="E14" s="315"/>
      <c r="F14" s="315"/>
      <c r="G14" s="315"/>
      <c r="H14" s="315"/>
      <c r="I14" s="315"/>
      <c r="J14" s="316"/>
    </row>
    <row r="15" spans="1:10" x14ac:dyDescent="0.25">
      <c r="A15" s="317" t="s">
        <v>505</v>
      </c>
      <c r="B15" s="317"/>
      <c r="C15" s="317"/>
      <c r="D15" s="317"/>
      <c r="E15" s="317"/>
      <c r="F15" s="317"/>
      <c r="G15" s="317"/>
      <c r="H15" s="317"/>
      <c r="I15" s="317"/>
      <c r="J15" s="317"/>
    </row>
    <row r="16" spans="1:10" x14ac:dyDescent="0.25">
      <c r="A16" s="1" t="s">
        <v>506</v>
      </c>
      <c r="B16" s="143">
        <v>100</v>
      </c>
      <c r="C16" s="144"/>
      <c r="D16" s="144"/>
      <c r="E16" s="144"/>
      <c r="F16" s="144"/>
      <c r="G16" s="144"/>
      <c r="H16" s="144"/>
      <c r="I16" s="144"/>
      <c r="J16" s="144"/>
    </row>
    <row r="17" spans="1:10" x14ac:dyDescent="0.25">
      <c r="A17" s="1" t="s">
        <v>507</v>
      </c>
      <c r="B17" s="143">
        <v>200</v>
      </c>
      <c r="C17" s="144"/>
      <c r="D17" s="144"/>
      <c r="E17" s="144"/>
      <c r="F17" s="144"/>
      <c r="G17" s="144"/>
      <c r="H17" s="144"/>
      <c r="I17" s="144"/>
      <c r="J17" s="144"/>
    </row>
    <row r="18" spans="1:10" ht="24" x14ac:dyDescent="0.25">
      <c r="A18" s="7" t="s">
        <v>508</v>
      </c>
      <c r="B18" s="145">
        <v>1000</v>
      </c>
      <c r="C18" s="146"/>
      <c r="D18" s="146"/>
      <c r="E18" s="146"/>
      <c r="F18" s="146"/>
      <c r="G18" s="146"/>
      <c r="H18" s="146"/>
      <c r="I18" s="146"/>
      <c r="J18" s="146"/>
    </row>
    <row r="19" spans="1:10" x14ac:dyDescent="0.25">
      <c r="A19" s="2" t="s">
        <v>68</v>
      </c>
      <c r="B19" s="3">
        <v>1001</v>
      </c>
      <c r="C19" s="146"/>
      <c r="D19" s="146"/>
      <c r="E19" s="146"/>
      <c r="F19" s="146"/>
      <c r="G19" s="146"/>
      <c r="H19" s="146"/>
      <c r="I19" s="146"/>
      <c r="J19" s="146"/>
    </row>
    <row r="20" spans="1:10" x14ac:dyDescent="0.25">
      <c r="A20" s="2" t="s">
        <v>70</v>
      </c>
      <c r="B20" s="3">
        <v>1002</v>
      </c>
      <c r="C20" s="146"/>
      <c r="D20" s="146"/>
      <c r="E20" s="146"/>
      <c r="F20" s="146"/>
      <c r="G20" s="146"/>
      <c r="H20" s="146"/>
      <c r="I20" s="146"/>
      <c r="J20" s="146"/>
    </row>
    <row r="21" spans="1:10" x14ac:dyDescent="0.25">
      <c r="A21" s="2" t="s">
        <v>71</v>
      </c>
      <c r="B21" s="3">
        <v>1003</v>
      </c>
      <c r="C21" s="146"/>
      <c r="D21" s="146"/>
      <c r="E21" s="146"/>
      <c r="F21" s="146"/>
      <c r="G21" s="146"/>
      <c r="H21" s="146"/>
      <c r="I21" s="146"/>
      <c r="J21" s="146"/>
    </row>
    <row r="22" spans="1:10" x14ac:dyDescent="0.25">
      <c r="A22" s="2" t="s">
        <v>72</v>
      </c>
      <c r="B22" s="3">
        <v>1004</v>
      </c>
      <c r="C22" s="146"/>
      <c r="D22" s="146"/>
      <c r="E22" s="146"/>
      <c r="F22" s="146"/>
      <c r="G22" s="146"/>
      <c r="H22" s="146"/>
      <c r="I22" s="146"/>
      <c r="J22" s="146"/>
    </row>
    <row r="23" spans="1:10" x14ac:dyDescent="0.25">
      <c r="A23" s="2" t="s">
        <v>73</v>
      </c>
      <c r="B23" s="3">
        <v>1005</v>
      </c>
      <c r="C23" s="146"/>
      <c r="D23" s="146"/>
      <c r="E23" s="146"/>
      <c r="F23" s="146"/>
      <c r="G23" s="146"/>
      <c r="H23" s="146"/>
      <c r="I23" s="146"/>
      <c r="J23" s="146"/>
    </row>
    <row r="24" spans="1:10" ht="24" x14ac:dyDescent="0.25">
      <c r="A24" s="2" t="s">
        <v>74</v>
      </c>
      <c r="B24" s="3">
        <v>1006</v>
      </c>
      <c r="C24" s="146"/>
      <c r="D24" s="146"/>
      <c r="E24" s="146"/>
      <c r="F24" s="146"/>
      <c r="G24" s="146"/>
      <c r="H24" s="146"/>
      <c r="I24" s="146"/>
      <c r="J24" s="146"/>
    </row>
    <row r="25" spans="1:10" x14ac:dyDescent="0.25">
      <c r="A25" s="4" t="s">
        <v>75</v>
      </c>
      <c r="B25" s="5">
        <v>1010</v>
      </c>
      <c r="C25" s="146"/>
      <c r="D25" s="146"/>
      <c r="E25" s="146"/>
      <c r="F25" s="146"/>
      <c r="G25" s="146"/>
      <c r="H25" s="146"/>
      <c r="I25" s="146"/>
      <c r="J25" s="146"/>
    </row>
    <row r="26" spans="1:10" ht="36" x14ac:dyDescent="0.25">
      <c r="A26" s="7" t="s">
        <v>76</v>
      </c>
      <c r="B26" s="6">
        <v>1020</v>
      </c>
      <c r="C26" s="146"/>
      <c r="D26" s="146"/>
      <c r="E26" s="146"/>
      <c r="F26" s="146"/>
      <c r="G26" s="146"/>
      <c r="H26" s="146"/>
      <c r="I26" s="146"/>
      <c r="J26" s="146"/>
    </row>
    <row r="27" spans="1:10" x14ac:dyDescent="0.25">
      <c r="A27" s="2" t="s">
        <v>68</v>
      </c>
      <c r="B27" s="3">
        <v>1021</v>
      </c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2" t="s">
        <v>70</v>
      </c>
      <c r="B28" s="3">
        <v>1022</v>
      </c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2" t="s">
        <v>71</v>
      </c>
      <c r="B29" s="3">
        <v>1023</v>
      </c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2" t="s">
        <v>72</v>
      </c>
      <c r="B30" s="3">
        <v>1024</v>
      </c>
      <c r="C30" s="146"/>
      <c r="D30" s="146"/>
      <c r="E30" s="146"/>
      <c r="F30" s="146"/>
      <c r="G30" s="146"/>
      <c r="H30" s="146"/>
      <c r="I30" s="146"/>
      <c r="J30" s="146"/>
    </row>
    <row r="31" spans="1:10" x14ac:dyDescent="0.25">
      <c r="A31" s="2" t="s">
        <v>73</v>
      </c>
      <c r="B31" s="3">
        <v>1025</v>
      </c>
      <c r="C31" s="146"/>
      <c r="D31" s="146"/>
      <c r="E31" s="146"/>
      <c r="F31" s="146"/>
      <c r="G31" s="146"/>
      <c r="H31" s="146"/>
      <c r="I31" s="146"/>
      <c r="J31" s="146"/>
    </row>
    <row r="32" spans="1:10" ht="24" x14ac:dyDescent="0.25">
      <c r="A32" s="2" t="s">
        <v>74</v>
      </c>
      <c r="B32" s="3">
        <v>1026</v>
      </c>
      <c r="C32" s="146"/>
      <c r="D32" s="146"/>
      <c r="E32" s="146"/>
      <c r="F32" s="146"/>
      <c r="G32" s="146"/>
      <c r="H32" s="146"/>
      <c r="I32" s="146"/>
      <c r="J32" s="146"/>
    </row>
    <row r="33" spans="1:10" ht="24" x14ac:dyDescent="0.25">
      <c r="A33" s="7" t="s">
        <v>78</v>
      </c>
      <c r="B33" s="6">
        <v>1030</v>
      </c>
      <c r="C33" s="146"/>
      <c r="D33" s="146"/>
      <c r="E33" s="146"/>
      <c r="F33" s="146"/>
      <c r="G33" s="146"/>
      <c r="H33" s="146"/>
      <c r="I33" s="146"/>
      <c r="J33" s="146"/>
    </row>
    <row r="34" spans="1:10" x14ac:dyDescent="0.25">
      <c r="A34" s="8" t="s">
        <v>79</v>
      </c>
      <c r="B34" s="3">
        <v>1031</v>
      </c>
      <c r="C34" s="146"/>
      <c r="D34" s="146"/>
      <c r="E34" s="146"/>
      <c r="F34" s="146"/>
      <c r="G34" s="146"/>
      <c r="H34" s="146"/>
      <c r="I34" s="146"/>
      <c r="J34" s="146"/>
    </row>
    <row r="35" spans="1:10" ht="24" x14ac:dyDescent="0.25">
      <c r="A35" s="7" t="s">
        <v>80</v>
      </c>
      <c r="B35" s="6">
        <v>1040</v>
      </c>
      <c r="C35" s="146">
        <f t="shared" ref="C35:H35" si="0">C36</f>
        <v>100000</v>
      </c>
      <c r="D35" s="146">
        <f t="shared" si="0"/>
        <v>21550</v>
      </c>
      <c r="E35" s="146">
        <f>D35-C35</f>
        <v>-78450</v>
      </c>
      <c r="F35" s="147">
        <f>D35/C35*100</f>
        <v>21.55</v>
      </c>
      <c r="G35" s="146">
        <f t="shared" si="0"/>
        <v>100000</v>
      </c>
      <c r="H35" s="146">
        <f t="shared" si="0"/>
        <v>21550</v>
      </c>
      <c r="I35" s="146">
        <f>H35-G35</f>
        <v>-78450</v>
      </c>
      <c r="J35" s="147">
        <f>H35/G35*100</f>
        <v>21.55</v>
      </c>
    </row>
    <row r="36" spans="1:10" ht="24" x14ac:dyDescent="0.25">
      <c r="A36" s="2" t="s">
        <v>509</v>
      </c>
      <c r="B36" s="3">
        <v>1041</v>
      </c>
      <c r="C36" s="146">
        <f t="shared" ref="C36:H36" si="1">C39+C40+C41</f>
        <v>100000</v>
      </c>
      <c r="D36" s="146">
        <f t="shared" si="1"/>
        <v>21550</v>
      </c>
      <c r="E36" s="146">
        <f>D36-C36</f>
        <v>-78450</v>
      </c>
      <c r="F36" s="147">
        <f>D36/C36*100</f>
        <v>21.55</v>
      </c>
      <c r="G36" s="146">
        <f t="shared" si="1"/>
        <v>100000</v>
      </c>
      <c r="H36" s="146">
        <f t="shared" si="1"/>
        <v>21550</v>
      </c>
      <c r="I36" s="146">
        <f>H36-G36</f>
        <v>-78450</v>
      </c>
      <c r="J36" s="147">
        <f>H36/G36*100</f>
        <v>21.55</v>
      </c>
    </row>
    <row r="37" spans="1:10" ht="24" x14ac:dyDescent="0.25">
      <c r="A37" s="9" t="s">
        <v>83</v>
      </c>
      <c r="B37" s="10" t="s">
        <v>84</v>
      </c>
      <c r="C37" s="146"/>
      <c r="D37" s="146"/>
      <c r="E37" s="146"/>
      <c r="F37" s="146"/>
      <c r="G37" s="146"/>
      <c r="H37" s="146"/>
      <c r="I37" s="146"/>
      <c r="J37" s="146"/>
    </row>
    <row r="38" spans="1:10" x14ac:dyDescent="0.25">
      <c r="A38" s="9" t="s">
        <v>85</v>
      </c>
      <c r="B38" s="10" t="s">
        <v>86</v>
      </c>
      <c r="C38" s="146"/>
      <c r="D38" s="146"/>
      <c r="E38" s="146"/>
      <c r="F38" s="146"/>
      <c r="G38" s="146"/>
      <c r="H38" s="146"/>
      <c r="I38" s="146"/>
      <c r="J38" s="146"/>
    </row>
    <row r="39" spans="1:10" ht="24" x14ac:dyDescent="0.25">
      <c r="A39" s="9" t="s">
        <v>87</v>
      </c>
      <c r="B39" s="10" t="s">
        <v>88</v>
      </c>
      <c r="C39" s="146">
        <f>68164</f>
        <v>68164</v>
      </c>
      <c r="D39" s="146">
        <f>D90</f>
        <v>17664</v>
      </c>
      <c r="E39" s="146">
        <f t="shared" ref="E39:E41" si="2">D39-C39</f>
        <v>-50500</v>
      </c>
      <c r="F39" s="147">
        <f t="shared" ref="F39:F41" si="3">D39/C39*100</f>
        <v>25.913972184730945</v>
      </c>
      <c r="G39" s="146">
        <f>68164</f>
        <v>68164</v>
      </c>
      <c r="H39" s="146">
        <f>H90</f>
        <v>17664</v>
      </c>
      <c r="I39" s="146">
        <f t="shared" ref="I39:I41" si="4">H39-G39</f>
        <v>-50500</v>
      </c>
      <c r="J39" s="147">
        <f t="shared" ref="J39:J41" si="5">H39/G39*100</f>
        <v>25.913972184730945</v>
      </c>
    </row>
    <row r="40" spans="1:10" ht="24" x14ac:dyDescent="0.25">
      <c r="A40" s="9" t="s">
        <v>89</v>
      </c>
      <c r="B40" s="10" t="s">
        <v>90</v>
      </c>
      <c r="C40" s="146">
        <v>14996</v>
      </c>
      <c r="D40" s="146">
        <f>D91</f>
        <v>3886</v>
      </c>
      <c r="E40" s="146">
        <f t="shared" si="2"/>
        <v>-11110</v>
      </c>
      <c r="F40" s="147">
        <f t="shared" si="3"/>
        <v>25.91357695385436</v>
      </c>
      <c r="G40" s="146">
        <v>14996</v>
      </c>
      <c r="H40" s="146">
        <f>H91</f>
        <v>3886</v>
      </c>
      <c r="I40" s="146">
        <f t="shared" si="4"/>
        <v>-11110</v>
      </c>
      <c r="J40" s="147">
        <f t="shared" si="5"/>
        <v>25.91357695385436</v>
      </c>
    </row>
    <row r="41" spans="1:10" ht="48" x14ac:dyDescent="0.25">
      <c r="A41" s="9" t="s">
        <v>91</v>
      </c>
      <c r="B41" s="10" t="s">
        <v>92</v>
      </c>
      <c r="C41" s="146">
        <f>2040+14800</f>
        <v>16840</v>
      </c>
      <c r="D41" s="146">
        <v>0</v>
      </c>
      <c r="E41" s="146">
        <f t="shared" si="2"/>
        <v>-16840</v>
      </c>
      <c r="F41" s="147">
        <f t="shared" si="3"/>
        <v>0</v>
      </c>
      <c r="G41" s="146">
        <f>2040+14800</f>
        <v>16840</v>
      </c>
      <c r="H41" s="146">
        <v>0</v>
      </c>
      <c r="I41" s="146">
        <f t="shared" si="4"/>
        <v>-16840</v>
      </c>
      <c r="J41" s="147">
        <f t="shared" si="5"/>
        <v>0</v>
      </c>
    </row>
    <row r="42" spans="1:10" ht="24" x14ac:dyDescent="0.25">
      <c r="A42" s="9" t="s">
        <v>93</v>
      </c>
      <c r="B42" s="10" t="s">
        <v>94</v>
      </c>
      <c r="C42" s="146"/>
      <c r="D42" s="146"/>
      <c r="E42" s="146"/>
      <c r="F42" s="146"/>
      <c r="G42" s="146"/>
      <c r="H42" s="146"/>
      <c r="I42" s="146"/>
      <c r="J42" s="146"/>
    </row>
    <row r="43" spans="1:10" ht="36" x14ac:dyDescent="0.25">
      <c r="A43" s="2" t="s">
        <v>510</v>
      </c>
      <c r="B43" s="3">
        <v>1042</v>
      </c>
      <c r="C43" s="146"/>
      <c r="D43" s="146"/>
      <c r="E43" s="146"/>
      <c r="F43" s="146"/>
      <c r="G43" s="146"/>
      <c r="H43" s="146"/>
      <c r="I43" s="146"/>
      <c r="J43" s="146"/>
    </row>
    <row r="44" spans="1:10" ht="24" x14ac:dyDescent="0.25">
      <c r="A44" s="9" t="s">
        <v>96</v>
      </c>
      <c r="B44" s="10" t="s">
        <v>97</v>
      </c>
      <c r="C44" s="146"/>
      <c r="D44" s="146"/>
      <c r="E44" s="146"/>
      <c r="F44" s="146"/>
      <c r="G44" s="146"/>
      <c r="H44" s="146"/>
      <c r="I44" s="146"/>
      <c r="J44" s="146"/>
    </row>
    <row r="45" spans="1:10" x14ac:dyDescent="0.25">
      <c r="A45" s="9" t="s">
        <v>79</v>
      </c>
      <c r="B45" s="10" t="s">
        <v>98</v>
      </c>
      <c r="C45" s="146"/>
      <c r="D45" s="146"/>
      <c r="E45" s="146"/>
      <c r="F45" s="146"/>
      <c r="G45" s="146"/>
      <c r="H45" s="146"/>
      <c r="I45" s="146"/>
      <c r="J45" s="146"/>
    </row>
    <row r="46" spans="1:10" ht="36" x14ac:dyDescent="0.25">
      <c r="A46" s="2" t="s">
        <v>511</v>
      </c>
      <c r="B46" s="3">
        <v>1043</v>
      </c>
      <c r="C46" s="146"/>
      <c r="D46" s="146"/>
      <c r="E46" s="146"/>
      <c r="F46" s="146"/>
      <c r="G46" s="146"/>
      <c r="H46" s="146"/>
      <c r="I46" s="146"/>
      <c r="J46" s="146"/>
    </row>
    <row r="47" spans="1:10" x14ac:dyDescent="0.25">
      <c r="A47" s="9" t="s">
        <v>100</v>
      </c>
      <c r="B47" s="10" t="s">
        <v>101</v>
      </c>
      <c r="C47" s="146"/>
      <c r="D47" s="146"/>
      <c r="E47" s="146"/>
      <c r="F47" s="146"/>
      <c r="G47" s="146"/>
      <c r="H47" s="146"/>
      <c r="I47" s="146"/>
      <c r="J47" s="146"/>
    </row>
    <row r="48" spans="1:10" x14ac:dyDescent="0.25">
      <c r="A48" s="9" t="s">
        <v>102</v>
      </c>
      <c r="B48" s="10" t="s">
        <v>103</v>
      </c>
      <c r="C48" s="146"/>
      <c r="D48" s="146"/>
      <c r="E48" s="146"/>
      <c r="F48" s="146"/>
      <c r="G48" s="146"/>
      <c r="H48" s="146"/>
      <c r="I48" s="146"/>
      <c r="J48" s="146"/>
    </row>
    <row r="49" spans="1:10" x14ac:dyDescent="0.25">
      <c r="A49" s="148" t="s">
        <v>104</v>
      </c>
      <c r="B49" s="6">
        <v>1050</v>
      </c>
      <c r="C49" s="146"/>
      <c r="D49" s="146"/>
      <c r="E49" s="146"/>
      <c r="F49" s="146"/>
      <c r="G49" s="146"/>
      <c r="H49" s="146"/>
      <c r="I49" s="146"/>
      <c r="J49" s="146"/>
    </row>
    <row r="50" spans="1:10" x14ac:dyDescent="0.25">
      <c r="A50" s="11" t="s">
        <v>106</v>
      </c>
      <c r="B50" s="3">
        <v>1051</v>
      </c>
      <c r="C50" s="146"/>
      <c r="D50" s="146"/>
      <c r="E50" s="146"/>
      <c r="F50" s="146"/>
      <c r="G50" s="146"/>
      <c r="H50" s="146"/>
      <c r="I50" s="146"/>
      <c r="J50" s="146"/>
    </row>
    <row r="51" spans="1:10" x14ac:dyDescent="0.25">
      <c r="A51" s="11" t="s">
        <v>107</v>
      </c>
      <c r="B51" s="3">
        <v>1052</v>
      </c>
      <c r="C51" s="146"/>
      <c r="D51" s="146"/>
      <c r="E51" s="146"/>
      <c r="F51" s="146"/>
      <c r="G51" s="146"/>
      <c r="H51" s="146"/>
      <c r="I51" s="146"/>
      <c r="J51" s="146"/>
    </row>
    <row r="52" spans="1:10" ht="24" x14ac:dyDescent="0.25">
      <c r="A52" s="11" t="s">
        <v>108</v>
      </c>
      <c r="B52" s="3">
        <v>1053</v>
      </c>
      <c r="C52" s="146"/>
      <c r="D52" s="146"/>
      <c r="E52" s="146"/>
      <c r="F52" s="146"/>
      <c r="G52" s="146"/>
      <c r="H52" s="146"/>
      <c r="I52" s="146"/>
      <c r="J52" s="146"/>
    </row>
    <row r="53" spans="1:10" x14ac:dyDescent="0.25">
      <c r="A53" s="11" t="s">
        <v>109</v>
      </c>
      <c r="B53" s="3">
        <v>1054</v>
      </c>
      <c r="C53" s="146"/>
      <c r="D53" s="146"/>
      <c r="E53" s="146"/>
      <c r="F53" s="146"/>
      <c r="G53" s="146"/>
      <c r="H53" s="146"/>
      <c r="I53" s="146"/>
      <c r="J53" s="146"/>
    </row>
    <row r="54" spans="1:10" ht="24" x14ac:dyDescent="0.25">
      <c r="A54" s="11" t="s">
        <v>110</v>
      </c>
      <c r="B54" s="3">
        <v>1055</v>
      </c>
      <c r="C54" s="146"/>
      <c r="D54" s="146"/>
      <c r="E54" s="146"/>
      <c r="F54" s="146"/>
      <c r="G54" s="146"/>
      <c r="H54" s="146"/>
      <c r="I54" s="146"/>
      <c r="J54" s="146"/>
    </row>
    <row r="55" spans="1:10" x14ac:dyDescent="0.25">
      <c r="A55" s="11" t="s">
        <v>111</v>
      </c>
      <c r="B55" s="3">
        <v>1056</v>
      </c>
      <c r="C55" s="146"/>
      <c r="D55" s="146"/>
      <c r="E55" s="146"/>
      <c r="F55" s="146"/>
      <c r="G55" s="146"/>
      <c r="H55" s="146"/>
      <c r="I55" s="146"/>
      <c r="J55" s="146"/>
    </row>
    <row r="56" spans="1:10" x14ac:dyDescent="0.25">
      <c r="A56" s="318" t="s">
        <v>113</v>
      </c>
      <c r="B56" s="318"/>
      <c r="C56" s="318"/>
      <c r="D56" s="318"/>
      <c r="E56" s="318"/>
      <c r="F56" s="318"/>
      <c r="G56" s="318"/>
      <c r="H56" s="318"/>
      <c r="I56" s="318"/>
      <c r="J56" s="318"/>
    </row>
    <row r="57" spans="1:10" ht="24" x14ac:dyDescent="0.25">
      <c r="A57" s="7" t="s">
        <v>114</v>
      </c>
      <c r="B57" s="6">
        <v>1100</v>
      </c>
      <c r="C57" s="146"/>
      <c r="D57" s="146"/>
      <c r="E57" s="146"/>
      <c r="F57" s="146"/>
      <c r="G57" s="146"/>
      <c r="H57" s="146"/>
      <c r="I57" s="146"/>
      <c r="J57" s="146"/>
    </row>
    <row r="58" spans="1:10" x14ac:dyDescent="0.25">
      <c r="A58" s="11" t="s">
        <v>116</v>
      </c>
      <c r="B58" s="23">
        <v>1110</v>
      </c>
      <c r="C58" s="146"/>
      <c r="D58" s="146"/>
      <c r="E58" s="146"/>
      <c r="F58" s="146"/>
      <c r="G58" s="146"/>
      <c r="H58" s="146"/>
      <c r="I58" s="146"/>
      <c r="J58" s="146"/>
    </row>
    <row r="59" spans="1:10" x14ac:dyDescent="0.25">
      <c r="A59" s="12" t="s">
        <v>118</v>
      </c>
      <c r="B59" s="15">
        <v>1111</v>
      </c>
      <c r="C59" s="146"/>
      <c r="D59" s="146"/>
      <c r="E59" s="146"/>
      <c r="F59" s="146"/>
      <c r="G59" s="146"/>
      <c r="H59" s="146"/>
      <c r="I59" s="146"/>
      <c r="J59" s="146"/>
    </row>
    <row r="60" spans="1:10" x14ac:dyDescent="0.25">
      <c r="A60" s="12" t="s">
        <v>119</v>
      </c>
      <c r="B60" s="15">
        <v>1112</v>
      </c>
      <c r="C60" s="146"/>
      <c r="D60" s="146"/>
      <c r="E60" s="146"/>
      <c r="F60" s="146"/>
      <c r="G60" s="146"/>
      <c r="H60" s="146"/>
      <c r="I60" s="146"/>
      <c r="J60" s="146"/>
    </row>
    <row r="61" spans="1:10" x14ac:dyDescent="0.25">
      <c r="A61" s="13" t="s">
        <v>121</v>
      </c>
      <c r="B61" s="15">
        <v>1113</v>
      </c>
      <c r="C61" s="146"/>
      <c r="D61" s="146"/>
      <c r="E61" s="146"/>
      <c r="F61" s="146"/>
      <c r="G61" s="146"/>
      <c r="H61" s="146"/>
      <c r="I61" s="146"/>
      <c r="J61" s="146"/>
    </row>
    <row r="62" spans="1:10" x14ac:dyDescent="0.25">
      <c r="A62" s="13" t="s">
        <v>122</v>
      </c>
      <c r="B62" s="15">
        <v>1114</v>
      </c>
      <c r="C62" s="146"/>
      <c r="D62" s="146"/>
      <c r="E62" s="146"/>
      <c r="F62" s="146"/>
      <c r="G62" s="146"/>
      <c r="H62" s="146"/>
      <c r="I62" s="146"/>
      <c r="J62" s="146"/>
    </row>
    <row r="63" spans="1:10" x14ac:dyDescent="0.25">
      <c r="A63" s="13" t="s">
        <v>123</v>
      </c>
      <c r="B63" s="15">
        <v>1115</v>
      </c>
      <c r="C63" s="146"/>
      <c r="D63" s="146"/>
      <c r="E63" s="146"/>
      <c r="F63" s="146"/>
      <c r="G63" s="146"/>
      <c r="H63" s="146"/>
      <c r="I63" s="146"/>
      <c r="J63" s="146"/>
    </row>
    <row r="64" spans="1:10" x14ac:dyDescent="0.25">
      <c r="A64" s="13" t="s">
        <v>124</v>
      </c>
      <c r="B64" s="15">
        <v>1116</v>
      </c>
      <c r="C64" s="146"/>
      <c r="D64" s="146"/>
      <c r="E64" s="146"/>
      <c r="F64" s="146"/>
      <c r="G64" s="146"/>
      <c r="H64" s="146"/>
      <c r="I64" s="146"/>
      <c r="J64" s="146"/>
    </row>
    <row r="65" spans="1:10" ht="24.75" x14ac:dyDescent="0.25">
      <c r="A65" s="16" t="s">
        <v>125</v>
      </c>
      <c r="B65" s="17">
        <v>1120</v>
      </c>
      <c r="C65" s="146"/>
      <c r="D65" s="146"/>
      <c r="E65" s="146"/>
      <c r="F65" s="146"/>
      <c r="G65" s="146"/>
      <c r="H65" s="146"/>
      <c r="I65" s="146"/>
      <c r="J65" s="146"/>
    </row>
    <row r="66" spans="1:10" x14ac:dyDescent="0.25">
      <c r="A66" s="13" t="s">
        <v>127</v>
      </c>
      <c r="B66" s="15">
        <v>1121</v>
      </c>
      <c r="C66" s="146"/>
      <c r="D66" s="146"/>
      <c r="E66" s="146"/>
      <c r="F66" s="146"/>
      <c r="G66" s="146"/>
      <c r="H66" s="146"/>
      <c r="I66" s="146"/>
      <c r="J66" s="146"/>
    </row>
    <row r="67" spans="1:10" x14ac:dyDescent="0.25">
      <c r="A67" s="13" t="s">
        <v>128</v>
      </c>
      <c r="B67" s="15">
        <v>1122</v>
      </c>
      <c r="C67" s="146"/>
      <c r="D67" s="146"/>
      <c r="E67" s="146"/>
      <c r="F67" s="146"/>
      <c r="G67" s="146"/>
      <c r="H67" s="146"/>
      <c r="I67" s="146"/>
      <c r="J67" s="146"/>
    </row>
    <row r="68" spans="1:10" x14ac:dyDescent="0.25">
      <c r="A68" s="13" t="s">
        <v>129</v>
      </c>
      <c r="B68" s="15">
        <v>1123</v>
      </c>
      <c r="C68" s="146"/>
      <c r="D68" s="146"/>
      <c r="E68" s="146"/>
      <c r="F68" s="146"/>
      <c r="G68" s="146"/>
      <c r="H68" s="146"/>
      <c r="I68" s="146"/>
      <c r="J68" s="146"/>
    </row>
    <row r="69" spans="1:10" x14ac:dyDescent="0.25">
      <c r="A69" s="13" t="s">
        <v>130</v>
      </c>
      <c r="B69" s="15">
        <v>1124</v>
      </c>
      <c r="C69" s="146"/>
      <c r="D69" s="146"/>
      <c r="E69" s="146"/>
      <c r="F69" s="146"/>
      <c r="G69" s="146"/>
      <c r="H69" s="146"/>
      <c r="I69" s="146"/>
      <c r="J69" s="146"/>
    </row>
    <row r="70" spans="1:10" x14ac:dyDescent="0.25">
      <c r="A70" s="13" t="s">
        <v>131</v>
      </c>
      <c r="B70" s="15">
        <v>1125</v>
      </c>
      <c r="C70" s="146"/>
      <c r="D70" s="146"/>
      <c r="E70" s="146"/>
      <c r="F70" s="146"/>
      <c r="G70" s="146"/>
      <c r="H70" s="146"/>
      <c r="I70" s="146"/>
      <c r="J70" s="146"/>
    </row>
    <row r="71" spans="1:10" x14ac:dyDescent="0.25">
      <c r="A71" s="13" t="s">
        <v>132</v>
      </c>
      <c r="B71" s="15">
        <v>1126</v>
      </c>
      <c r="C71" s="146"/>
      <c r="D71" s="146"/>
      <c r="E71" s="146"/>
      <c r="F71" s="146"/>
      <c r="G71" s="146"/>
      <c r="H71" s="146"/>
      <c r="I71" s="146"/>
      <c r="J71" s="146"/>
    </row>
    <row r="72" spans="1:10" x14ac:dyDescent="0.25">
      <c r="A72" s="16" t="s">
        <v>133</v>
      </c>
      <c r="B72" s="17">
        <v>1130</v>
      </c>
      <c r="C72" s="146"/>
      <c r="D72" s="146"/>
      <c r="E72" s="146"/>
      <c r="F72" s="146"/>
      <c r="G72" s="146"/>
      <c r="H72" s="146"/>
      <c r="I72" s="146"/>
      <c r="J72" s="146"/>
    </row>
    <row r="73" spans="1:10" x14ac:dyDescent="0.25">
      <c r="A73" s="16" t="s">
        <v>134</v>
      </c>
      <c r="B73" s="17">
        <v>1140</v>
      </c>
      <c r="C73" s="146"/>
      <c r="D73" s="146"/>
      <c r="E73" s="146"/>
      <c r="F73" s="149"/>
      <c r="G73" s="146"/>
      <c r="H73" s="146"/>
      <c r="I73" s="146"/>
      <c r="J73" s="149"/>
    </row>
    <row r="74" spans="1:10" x14ac:dyDescent="0.25">
      <c r="A74" s="16" t="s">
        <v>135</v>
      </c>
      <c r="B74" s="17">
        <v>1150</v>
      </c>
      <c r="C74" s="146"/>
      <c r="D74" s="146"/>
      <c r="E74" s="146"/>
      <c r="F74" s="149"/>
      <c r="G74" s="146"/>
      <c r="H74" s="146"/>
      <c r="I74" s="146"/>
      <c r="J74" s="146"/>
    </row>
    <row r="75" spans="1:10" x14ac:dyDescent="0.25">
      <c r="A75" s="16" t="s">
        <v>136</v>
      </c>
      <c r="B75" s="17">
        <v>1160</v>
      </c>
      <c r="C75" s="146"/>
      <c r="D75" s="146"/>
      <c r="E75" s="146"/>
      <c r="F75" s="146"/>
      <c r="G75" s="146"/>
      <c r="H75" s="146"/>
      <c r="I75" s="146"/>
      <c r="J75" s="146"/>
    </row>
    <row r="76" spans="1:10" x14ac:dyDescent="0.25">
      <c r="A76" s="16" t="s">
        <v>137</v>
      </c>
      <c r="B76" s="17">
        <v>1170</v>
      </c>
      <c r="C76" s="146"/>
      <c r="D76" s="146"/>
      <c r="E76" s="146"/>
      <c r="F76" s="146"/>
      <c r="G76" s="146"/>
      <c r="H76" s="146"/>
      <c r="I76" s="146"/>
      <c r="J76" s="146"/>
    </row>
    <row r="77" spans="1:10" x14ac:dyDescent="0.25">
      <c r="A77" s="16" t="s">
        <v>139</v>
      </c>
      <c r="B77" s="17">
        <v>1180</v>
      </c>
      <c r="C77" s="146"/>
      <c r="D77" s="146"/>
      <c r="E77" s="146"/>
      <c r="F77" s="146"/>
      <c r="G77" s="146"/>
      <c r="H77" s="146"/>
      <c r="I77" s="146"/>
      <c r="J77" s="146"/>
    </row>
    <row r="78" spans="1:10" ht="36.75" x14ac:dyDescent="0.25">
      <c r="A78" s="16" t="s">
        <v>140</v>
      </c>
      <c r="B78" s="17">
        <v>1190</v>
      </c>
      <c r="C78" s="146"/>
      <c r="D78" s="146"/>
      <c r="E78" s="146"/>
      <c r="F78" s="146"/>
      <c r="G78" s="146"/>
      <c r="H78" s="146"/>
      <c r="I78" s="146"/>
      <c r="J78" s="146"/>
    </row>
    <row r="79" spans="1:10" x14ac:dyDescent="0.25">
      <c r="A79" s="16" t="s">
        <v>141</v>
      </c>
      <c r="B79" s="17">
        <v>1200</v>
      </c>
      <c r="C79" s="146"/>
      <c r="D79" s="146"/>
      <c r="E79" s="146"/>
      <c r="F79" s="146"/>
      <c r="G79" s="146"/>
      <c r="H79" s="146"/>
      <c r="I79" s="146"/>
      <c r="J79" s="146"/>
    </row>
    <row r="80" spans="1:10" x14ac:dyDescent="0.25">
      <c r="A80" s="16" t="s">
        <v>142</v>
      </c>
      <c r="B80" s="17">
        <v>1210</v>
      </c>
      <c r="C80" s="146"/>
      <c r="D80" s="146"/>
      <c r="E80" s="146"/>
      <c r="F80" s="146"/>
      <c r="G80" s="146"/>
      <c r="H80" s="146"/>
      <c r="I80" s="146"/>
      <c r="J80" s="146"/>
    </row>
    <row r="81" spans="1:10" x14ac:dyDescent="0.25">
      <c r="A81" s="16" t="s">
        <v>79</v>
      </c>
      <c r="B81" s="15" t="s">
        <v>143</v>
      </c>
      <c r="C81" s="146"/>
      <c r="D81" s="146"/>
      <c r="E81" s="146"/>
      <c r="F81" s="146"/>
      <c r="G81" s="146"/>
      <c r="H81" s="146"/>
      <c r="I81" s="146"/>
      <c r="J81" s="146"/>
    </row>
    <row r="82" spans="1:10" x14ac:dyDescent="0.25">
      <c r="A82" s="18" t="s">
        <v>144</v>
      </c>
      <c r="B82" s="21">
        <v>1300</v>
      </c>
      <c r="C82" s="146">
        <f t="shared" ref="C82:J82" si="6">C83+C90+C91+C94</f>
        <v>100000</v>
      </c>
      <c r="D82" s="146">
        <f t="shared" si="6"/>
        <v>21550</v>
      </c>
      <c r="E82" s="146">
        <f t="shared" si="6"/>
        <v>-78450</v>
      </c>
      <c r="F82" s="147">
        <f t="shared" si="6"/>
        <v>51.827549138585304</v>
      </c>
      <c r="G82" s="146">
        <f t="shared" si="6"/>
        <v>100000</v>
      </c>
      <c r="H82" s="146">
        <f t="shared" si="6"/>
        <v>21550</v>
      </c>
      <c r="I82" s="146">
        <f t="shared" si="6"/>
        <v>-78450</v>
      </c>
      <c r="J82" s="147">
        <f t="shared" si="6"/>
        <v>51.82754913858534</v>
      </c>
    </row>
    <row r="83" spans="1:10" x14ac:dyDescent="0.25">
      <c r="A83" s="11" t="s">
        <v>146</v>
      </c>
      <c r="B83" s="17">
        <v>1310</v>
      </c>
      <c r="C83" s="146">
        <f>C84</f>
        <v>2040</v>
      </c>
      <c r="D83" s="146">
        <f t="shared" ref="D83:J83" si="7">D84</f>
        <v>0</v>
      </c>
      <c r="E83" s="146">
        <f t="shared" si="7"/>
        <v>-2040</v>
      </c>
      <c r="F83" s="146">
        <f t="shared" si="7"/>
        <v>0</v>
      </c>
      <c r="G83" s="146">
        <f t="shared" si="7"/>
        <v>2040</v>
      </c>
      <c r="H83" s="146">
        <f t="shared" si="7"/>
        <v>0</v>
      </c>
      <c r="I83" s="146">
        <f t="shared" si="7"/>
        <v>-2040</v>
      </c>
      <c r="J83" s="146">
        <f t="shared" si="7"/>
        <v>0</v>
      </c>
    </row>
    <row r="84" spans="1:10" ht="24.75" x14ac:dyDescent="0.25">
      <c r="A84" s="13" t="s">
        <v>148</v>
      </c>
      <c r="B84" s="15">
        <v>1311</v>
      </c>
      <c r="C84" s="146">
        <v>2040</v>
      </c>
      <c r="D84" s="146">
        <v>0</v>
      </c>
      <c r="E84" s="146">
        <f>D84-C84</f>
        <v>-2040</v>
      </c>
      <c r="F84" s="147">
        <f>D84/C84*100</f>
        <v>0</v>
      </c>
      <c r="G84" s="146">
        <v>2040</v>
      </c>
      <c r="H84" s="146">
        <v>0</v>
      </c>
      <c r="I84" s="146">
        <f>H84-G84</f>
        <v>-2040</v>
      </c>
      <c r="J84" s="147">
        <f>H84/G84*100</f>
        <v>0</v>
      </c>
    </row>
    <row r="85" spans="1:10" ht="24.75" x14ac:dyDescent="0.25">
      <c r="A85" s="13" t="s">
        <v>149</v>
      </c>
      <c r="B85" s="15">
        <v>1312</v>
      </c>
      <c r="C85" s="146"/>
      <c r="D85" s="146"/>
      <c r="E85" s="146"/>
      <c r="F85" s="146"/>
      <c r="G85" s="146"/>
      <c r="H85" s="146"/>
      <c r="I85" s="146"/>
      <c r="J85" s="146"/>
    </row>
    <row r="86" spans="1:10" x14ac:dyDescent="0.25">
      <c r="A86" s="13" t="s">
        <v>150</v>
      </c>
      <c r="B86" s="15">
        <v>1313</v>
      </c>
      <c r="C86" s="146"/>
      <c r="D86" s="146"/>
      <c r="E86" s="146"/>
      <c r="F86" s="146"/>
      <c r="G86" s="146"/>
      <c r="H86" s="146"/>
      <c r="I86" s="146"/>
      <c r="J86" s="146"/>
    </row>
    <row r="87" spans="1:10" x14ac:dyDescent="0.25">
      <c r="A87" s="13" t="s">
        <v>151</v>
      </c>
      <c r="B87" s="15">
        <v>1314</v>
      </c>
      <c r="C87" s="146"/>
      <c r="D87" s="146"/>
      <c r="E87" s="146"/>
      <c r="F87" s="146"/>
      <c r="G87" s="146"/>
      <c r="H87" s="146"/>
      <c r="I87" s="146"/>
      <c r="J87" s="146"/>
    </row>
    <row r="88" spans="1:10" x14ac:dyDescent="0.25">
      <c r="A88" s="13" t="s">
        <v>152</v>
      </c>
      <c r="B88" s="15">
        <v>1315</v>
      </c>
      <c r="C88" s="146"/>
      <c r="D88" s="146"/>
      <c r="E88" s="146"/>
      <c r="F88" s="146"/>
      <c r="G88" s="146"/>
      <c r="H88" s="146"/>
      <c r="I88" s="146"/>
      <c r="J88" s="146"/>
    </row>
    <row r="89" spans="1:10" x14ac:dyDescent="0.25">
      <c r="A89" s="13" t="s">
        <v>137</v>
      </c>
      <c r="B89" s="15">
        <v>1316</v>
      </c>
      <c r="C89" s="146"/>
      <c r="D89" s="146"/>
      <c r="E89" s="146"/>
      <c r="F89" s="146"/>
      <c r="G89" s="146"/>
      <c r="H89" s="146"/>
      <c r="I89" s="146"/>
      <c r="J89" s="146"/>
    </row>
    <row r="90" spans="1:10" x14ac:dyDescent="0.25">
      <c r="A90" s="16" t="s">
        <v>134</v>
      </c>
      <c r="B90" s="17">
        <v>1320</v>
      </c>
      <c r="C90" s="146">
        <v>68164</v>
      </c>
      <c r="D90" s="146">
        <v>17664</v>
      </c>
      <c r="E90" s="146">
        <f>D90-C90</f>
        <v>-50500</v>
      </c>
      <c r="F90" s="147">
        <f>D90/C90*100</f>
        <v>25.913972184730945</v>
      </c>
      <c r="G90" s="146">
        <v>68164</v>
      </c>
      <c r="H90" s="146">
        <v>17664</v>
      </c>
      <c r="I90" s="146">
        <f>H90-G90</f>
        <v>-50500</v>
      </c>
      <c r="J90" s="147">
        <f>H90/G90*100</f>
        <v>25.913972184730945</v>
      </c>
    </row>
    <row r="91" spans="1:10" x14ac:dyDescent="0.25">
      <c r="A91" s="16" t="s">
        <v>135</v>
      </c>
      <c r="B91" s="17">
        <v>1330</v>
      </c>
      <c r="C91" s="146">
        <v>14996</v>
      </c>
      <c r="D91" s="146">
        <v>3886</v>
      </c>
      <c r="E91" s="146">
        <f>D91-C91</f>
        <v>-11110</v>
      </c>
      <c r="F91" s="147">
        <f>D91/C91*100</f>
        <v>25.91357695385436</v>
      </c>
      <c r="G91" s="146">
        <v>14996</v>
      </c>
      <c r="H91" s="146">
        <v>3886</v>
      </c>
      <c r="I91" s="146">
        <v>-11110</v>
      </c>
      <c r="J91" s="147">
        <v>25.913576953854399</v>
      </c>
    </row>
    <row r="92" spans="1:10" x14ac:dyDescent="0.25">
      <c r="A92" s="16" t="s">
        <v>154</v>
      </c>
      <c r="B92" s="17">
        <v>1340</v>
      </c>
      <c r="C92" s="146"/>
      <c r="D92" s="146"/>
      <c r="E92" s="146"/>
      <c r="F92" s="146"/>
      <c r="G92" s="146"/>
      <c r="H92" s="146"/>
      <c r="I92" s="146"/>
      <c r="J92" s="146"/>
    </row>
    <row r="93" spans="1:10" x14ac:dyDescent="0.25">
      <c r="A93" s="16" t="s">
        <v>512</v>
      </c>
      <c r="B93" s="17">
        <v>1350</v>
      </c>
      <c r="C93" s="146"/>
      <c r="D93" s="146"/>
      <c r="E93" s="146"/>
      <c r="F93" s="146"/>
      <c r="G93" s="146"/>
      <c r="H93" s="146"/>
      <c r="I93" s="146"/>
      <c r="J93" s="146"/>
    </row>
    <row r="94" spans="1:10" x14ac:dyDescent="0.25">
      <c r="A94" s="16" t="s">
        <v>156</v>
      </c>
      <c r="B94" s="17">
        <v>1360</v>
      </c>
      <c r="C94" s="146">
        <v>14800</v>
      </c>
      <c r="D94" s="146"/>
      <c r="E94" s="146">
        <f>D94-C94</f>
        <v>-14800</v>
      </c>
      <c r="F94" s="146">
        <f>D94/C94*100</f>
        <v>0</v>
      </c>
      <c r="G94" s="146">
        <v>14800</v>
      </c>
      <c r="H94" s="146"/>
      <c r="I94" s="146">
        <f>H94-G94</f>
        <v>-14800</v>
      </c>
      <c r="J94" s="146">
        <f>H94/G94*100</f>
        <v>0</v>
      </c>
    </row>
    <row r="95" spans="1:10" x14ac:dyDescent="0.25">
      <c r="A95" s="16" t="s">
        <v>157</v>
      </c>
      <c r="B95" s="17">
        <v>1370</v>
      </c>
      <c r="C95" s="146"/>
      <c r="D95" s="146"/>
      <c r="E95" s="146"/>
      <c r="F95" s="146"/>
      <c r="G95" s="146"/>
      <c r="H95" s="146"/>
      <c r="I95" s="146"/>
      <c r="J95" s="146"/>
    </row>
    <row r="96" spans="1:10" x14ac:dyDescent="0.25">
      <c r="A96" s="16" t="s">
        <v>158</v>
      </c>
      <c r="B96" s="17">
        <v>1380</v>
      </c>
      <c r="C96" s="146"/>
      <c r="D96" s="146"/>
      <c r="E96" s="146"/>
      <c r="F96" s="146"/>
      <c r="G96" s="146"/>
      <c r="H96" s="146"/>
      <c r="I96" s="146"/>
      <c r="J96" s="146"/>
    </row>
    <row r="97" spans="1:10" ht="24.75" x14ac:dyDescent="0.25">
      <c r="A97" s="16" t="s">
        <v>159</v>
      </c>
      <c r="B97" s="17">
        <v>1390</v>
      </c>
      <c r="C97" s="146"/>
      <c r="D97" s="146"/>
      <c r="E97" s="146"/>
      <c r="F97" s="146"/>
      <c r="G97" s="146"/>
      <c r="H97" s="146"/>
      <c r="I97" s="146"/>
      <c r="J97" s="146"/>
    </row>
    <row r="98" spans="1:10" x14ac:dyDescent="0.25">
      <c r="A98" s="16" t="s">
        <v>160</v>
      </c>
      <c r="B98" s="17">
        <v>1400</v>
      </c>
      <c r="C98" s="146"/>
      <c r="D98" s="146"/>
      <c r="E98" s="146"/>
      <c r="F98" s="146"/>
      <c r="G98" s="146"/>
      <c r="H98" s="146"/>
      <c r="I98" s="146"/>
      <c r="J98" s="146"/>
    </row>
    <row r="99" spans="1:10" x14ac:dyDescent="0.25">
      <c r="A99" s="16" t="s">
        <v>161</v>
      </c>
      <c r="B99" s="17">
        <v>1410</v>
      </c>
      <c r="C99" s="146"/>
      <c r="D99" s="146"/>
      <c r="E99" s="146"/>
      <c r="F99" s="146"/>
      <c r="G99" s="146"/>
      <c r="H99" s="146"/>
      <c r="I99" s="146"/>
      <c r="J99" s="146"/>
    </row>
    <row r="100" spans="1:10" x14ac:dyDescent="0.25">
      <c r="A100" s="16" t="s">
        <v>139</v>
      </c>
      <c r="B100" s="17">
        <v>1420</v>
      </c>
      <c r="C100" s="146"/>
      <c r="D100" s="146"/>
      <c r="E100" s="146"/>
      <c r="F100" s="146"/>
      <c r="G100" s="146"/>
      <c r="H100" s="146"/>
      <c r="I100" s="146"/>
      <c r="J100" s="146"/>
    </row>
    <row r="101" spans="1:10" ht="24.75" x14ac:dyDescent="0.25">
      <c r="A101" s="16" t="s">
        <v>162</v>
      </c>
      <c r="B101" s="17">
        <v>1430</v>
      </c>
      <c r="C101" s="146"/>
      <c r="D101" s="146"/>
      <c r="E101" s="146"/>
      <c r="F101" s="146"/>
      <c r="G101" s="146"/>
      <c r="H101" s="146"/>
      <c r="I101" s="146"/>
      <c r="J101" s="146"/>
    </row>
    <row r="102" spans="1:10" x14ac:dyDescent="0.25">
      <c r="A102" s="16" t="s">
        <v>163</v>
      </c>
      <c r="B102" s="17">
        <v>1440</v>
      </c>
      <c r="C102" s="146"/>
      <c r="D102" s="146"/>
      <c r="E102" s="146"/>
      <c r="F102" s="146"/>
      <c r="G102" s="146"/>
      <c r="H102" s="146"/>
      <c r="I102" s="146"/>
      <c r="J102" s="146"/>
    </row>
    <row r="103" spans="1:10" x14ac:dyDescent="0.25">
      <c r="A103" s="16" t="s">
        <v>79</v>
      </c>
      <c r="B103" s="15" t="s">
        <v>164</v>
      </c>
      <c r="C103" s="146"/>
      <c r="D103" s="146"/>
      <c r="E103" s="146"/>
      <c r="F103" s="146"/>
      <c r="G103" s="146"/>
      <c r="H103" s="146"/>
      <c r="I103" s="146"/>
      <c r="J103" s="146"/>
    </row>
    <row r="104" spans="1:10" x14ac:dyDescent="0.25">
      <c r="A104" s="16" t="s">
        <v>141</v>
      </c>
      <c r="B104" s="17">
        <v>1450</v>
      </c>
      <c r="C104" s="146"/>
      <c r="D104" s="146"/>
      <c r="E104" s="146"/>
      <c r="F104" s="146"/>
      <c r="G104" s="146"/>
      <c r="H104" s="146"/>
      <c r="I104" s="146"/>
      <c r="J104" s="146"/>
    </row>
    <row r="105" spans="1:10" x14ac:dyDescent="0.25">
      <c r="A105" s="16" t="s">
        <v>165</v>
      </c>
      <c r="B105" s="17">
        <v>1460</v>
      </c>
      <c r="C105" s="146"/>
      <c r="D105" s="146"/>
      <c r="E105" s="146"/>
      <c r="F105" s="146"/>
      <c r="G105" s="146"/>
      <c r="H105" s="146"/>
      <c r="I105" s="146"/>
      <c r="J105" s="146"/>
    </row>
    <row r="106" spans="1:10" x14ac:dyDescent="0.25">
      <c r="A106" s="16"/>
      <c r="B106" s="15" t="s">
        <v>167</v>
      </c>
      <c r="C106" s="146"/>
      <c r="D106" s="146"/>
      <c r="E106" s="146"/>
      <c r="F106" s="146"/>
      <c r="G106" s="146"/>
      <c r="H106" s="146"/>
      <c r="I106" s="146"/>
      <c r="J106" s="146"/>
    </row>
    <row r="107" spans="1:10" x14ac:dyDescent="0.25">
      <c r="A107" s="18" t="s">
        <v>168</v>
      </c>
      <c r="B107" s="21">
        <v>1500</v>
      </c>
      <c r="C107" s="146"/>
      <c r="D107" s="146"/>
      <c r="E107" s="146"/>
      <c r="F107" s="146"/>
      <c r="G107" s="146"/>
      <c r="H107" s="146"/>
      <c r="I107" s="146"/>
      <c r="J107" s="146"/>
    </row>
    <row r="108" spans="1:10" x14ac:dyDescent="0.25">
      <c r="A108" s="16" t="s">
        <v>170</v>
      </c>
      <c r="B108" s="17">
        <v>1510</v>
      </c>
      <c r="C108" s="146"/>
      <c r="D108" s="146"/>
      <c r="E108" s="146"/>
      <c r="F108" s="146"/>
      <c r="G108" s="146"/>
      <c r="H108" s="146"/>
      <c r="I108" s="146"/>
      <c r="J108" s="146"/>
    </row>
    <row r="109" spans="1:10" x14ac:dyDescent="0.25">
      <c r="A109" s="16" t="s">
        <v>134</v>
      </c>
      <c r="B109" s="17">
        <v>1520</v>
      </c>
      <c r="C109" s="146"/>
      <c r="D109" s="146"/>
      <c r="E109" s="146"/>
      <c r="F109" s="146"/>
      <c r="G109" s="146"/>
      <c r="H109" s="146"/>
      <c r="I109" s="146"/>
      <c r="J109" s="146"/>
    </row>
    <row r="110" spans="1:10" x14ac:dyDescent="0.25">
      <c r="A110" s="16" t="s">
        <v>135</v>
      </c>
      <c r="B110" s="17">
        <v>1530</v>
      </c>
      <c r="C110" s="146"/>
      <c r="D110" s="146"/>
      <c r="E110" s="146"/>
      <c r="F110" s="146"/>
      <c r="G110" s="146"/>
      <c r="H110" s="146"/>
      <c r="I110" s="146"/>
      <c r="J110" s="146"/>
    </row>
    <row r="111" spans="1:10" x14ac:dyDescent="0.25">
      <c r="A111" s="16" t="s">
        <v>141</v>
      </c>
      <c r="B111" s="17">
        <v>1540</v>
      </c>
      <c r="C111" s="146"/>
      <c r="D111" s="146"/>
      <c r="E111" s="146"/>
      <c r="F111" s="146"/>
      <c r="G111" s="146"/>
      <c r="H111" s="146"/>
      <c r="I111" s="146"/>
      <c r="J111" s="146"/>
    </row>
    <row r="112" spans="1:10" x14ac:dyDescent="0.25">
      <c r="A112" s="16" t="s">
        <v>171</v>
      </c>
      <c r="B112" s="17">
        <v>1550</v>
      </c>
      <c r="C112" s="146"/>
      <c r="D112" s="146"/>
      <c r="E112" s="146"/>
      <c r="F112" s="146"/>
      <c r="G112" s="146"/>
      <c r="H112" s="146"/>
      <c r="I112" s="146"/>
      <c r="J112" s="146"/>
    </row>
    <row r="113" spans="1:10" x14ac:dyDescent="0.25">
      <c r="A113" s="16" t="s">
        <v>79</v>
      </c>
      <c r="B113" s="19">
        <v>1551</v>
      </c>
      <c r="C113" s="146"/>
      <c r="D113" s="146"/>
      <c r="E113" s="146"/>
      <c r="F113" s="146"/>
      <c r="G113" s="146"/>
      <c r="H113" s="146"/>
      <c r="I113" s="146"/>
      <c r="J113" s="146"/>
    </row>
    <row r="114" spans="1:10" ht="24" x14ac:dyDescent="0.25">
      <c r="A114" s="7" t="s">
        <v>513</v>
      </c>
      <c r="B114" s="20">
        <v>1600</v>
      </c>
      <c r="C114" s="146"/>
      <c r="D114" s="146"/>
      <c r="E114" s="146"/>
      <c r="F114" s="146"/>
      <c r="G114" s="146"/>
      <c r="H114" s="146"/>
      <c r="I114" s="146"/>
      <c r="J114" s="146"/>
    </row>
    <row r="115" spans="1:10" ht="24" x14ac:dyDescent="0.25">
      <c r="A115" s="7" t="s">
        <v>174</v>
      </c>
      <c r="B115" s="20">
        <v>1700</v>
      </c>
      <c r="C115" s="146"/>
      <c r="D115" s="146"/>
      <c r="E115" s="146"/>
      <c r="F115" s="146"/>
      <c r="G115" s="146"/>
      <c r="H115" s="146"/>
      <c r="I115" s="146"/>
      <c r="J115" s="146"/>
    </row>
    <row r="116" spans="1:10" x14ac:dyDescent="0.25">
      <c r="A116" s="319" t="s">
        <v>175</v>
      </c>
      <c r="B116" s="319"/>
      <c r="C116" s="319"/>
      <c r="D116" s="319"/>
      <c r="E116" s="319"/>
      <c r="F116" s="319"/>
      <c r="G116" s="319"/>
      <c r="H116" s="319"/>
      <c r="I116" s="319"/>
      <c r="J116" s="319"/>
    </row>
    <row r="117" spans="1:10" x14ac:dyDescent="0.25">
      <c r="A117" s="16" t="s">
        <v>134</v>
      </c>
      <c r="B117" s="17">
        <v>2000</v>
      </c>
      <c r="C117" s="146"/>
      <c r="D117" s="146"/>
      <c r="E117" s="146"/>
      <c r="F117" s="146"/>
      <c r="G117" s="146"/>
      <c r="H117" s="146"/>
      <c r="I117" s="146"/>
      <c r="J117" s="146"/>
    </row>
    <row r="118" spans="1:10" x14ac:dyDescent="0.25">
      <c r="A118" s="9" t="s">
        <v>177</v>
      </c>
      <c r="B118" s="15">
        <v>2001</v>
      </c>
      <c r="C118" s="146"/>
      <c r="D118" s="146"/>
      <c r="E118" s="146"/>
      <c r="F118" s="146"/>
      <c r="G118" s="146"/>
      <c r="H118" s="146"/>
      <c r="I118" s="146"/>
      <c r="J118" s="146"/>
    </row>
    <row r="119" spans="1:10" x14ac:dyDescent="0.25">
      <c r="A119" s="16" t="s">
        <v>135</v>
      </c>
      <c r="B119" s="17">
        <v>2010</v>
      </c>
      <c r="C119" s="146"/>
      <c r="D119" s="146"/>
      <c r="E119" s="146"/>
      <c r="F119" s="146"/>
      <c r="G119" s="146"/>
      <c r="H119" s="146"/>
      <c r="I119" s="146"/>
      <c r="J119" s="146"/>
    </row>
    <row r="120" spans="1:10" x14ac:dyDescent="0.25">
      <c r="A120" s="9" t="s">
        <v>177</v>
      </c>
      <c r="B120" s="22">
        <v>2011</v>
      </c>
      <c r="C120" s="146"/>
      <c r="D120" s="146"/>
      <c r="E120" s="146"/>
      <c r="F120" s="146"/>
      <c r="G120" s="146"/>
      <c r="H120" s="146"/>
      <c r="I120" s="146"/>
      <c r="J120" s="146"/>
    </row>
    <row r="121" spans="1:10" x14ac:dyDescent="0.25">
      <c r="A121" s="16" t="s">
        <v>170</v>
      </c>
      <c r="B121" s="23">
        <v>2020</v>
      </c>
      <c r="C121" s="146"/>
      <c r="D121" s="146"/>
      <c r="E121" s="146"/>
      <c r="F121" s="146"/>
      <c r="G121" s="146"/>
      <c r="H121" s="146"/>
      <c r="I121" s="146"/>
      <c r="J121" s="146"/>
    </row>
    <row r="122" spans="1:10" x14ac:dyDescent="0.25">
      <c r="A122" s="9" t="s">
        <v>177</v>
      </c>
      <c r="B122" s="22">
        <v>2021</v>
      </c>
      <c r="C122" s="146"/>
      <c r="D122" s="146"/>
      <c r="E122" s="146"/>
      <c r="F122" s="146"/>
      <c r="G122" s="146"/>
      <c r="H122" s="146"/>
      <c r="I122" s="146"/>
      <c r="J122" s="146"/>
    </row>
    <row r="123" spans="1:10" x14ac:dyDescent="0.25">
      <c r="A123" s="16" t="s">
        <v>161</v>
      </c>
      <c r="B123" s="23">
        <v>2030</v>
      </c>
      <c r="C123" s="146"/>
      <c r="D123" s="146"/>
      <c r="E123" s="146"/>
      <c r="F123" s="146"/>
      <c r="G123" s="146"/>
      <c r="H123" s="146"/>
      <c r="I123" s="146"/>
      <c r="J123" s="146"/>
    </row>
    <row r="124" spans="1:10" x14ac:dyDescent="0.25">
      <c r="A124" s="9" t="s">
        <v>177</v>
      </c>
      <c r="B124" s="22">
        <v>2031</v>
      </c>
      <c r="C124" s="146"/>
      <c r="D124" s="146"/>
      <c r="E124" s="146"/>
      <c r="F124" s="146"/>
      <c r="G124" s="146"/>
      <c r="H124" s="146"/>
      <c r="I124" s="146"/>
      <c r="J124" s="146"/>
    </row>
    <row r="125" spans="1:10" x14ac:dyDescent="0.25">
      <c r="A125" s="16" t="s">
        <v>141</v>
      </c>
      <c r="B125" s="23">
        <v>2040</v>
      </c>
      <c r="C125" s="146"/>
      <c r="D125" s="146"/>
      <c r="E125" s="146"/>
      <c r="F125" s="146"/>
      <c r="G125" s="146"/>
      <c r="H125" s="146"/>
      <c r="I125" s="146"/>
      <c r="J125" s="146"/>
    </row>
    <row r="126" spans="1:10" x14ac:dyDescent="0.25">
      <c r="A126" s="16" t="s">
        <v>182</v>
      </c>
      <c r="B126" s="23">
        <v>2050</v>
      </c>
      <c r="C126" s="146"/>
      <c r="D126" s="146"/>
      <c r="E126" s="146"/>
      <c r="F126" s="146"/>
      <c r="G126" s="146"/>
      <c r="H126" s="146"/>
      <c r="I126" s="146"/>
      <c r="J126" s="146"/>
    </row>
    <row r="127" spans="1:10" x14ac:dyDescent="0.25">
      <c r="A127" s="9" t="s">
        <v>177</v>
      </c>
      <c r="B127" s="22">
        <v>2051</v>
      </c>
      <c r="C127" s="146"/>
      <c r="D127" s="146"/>
      <c r="E127" s="146"/>
      <c r="F127" s="146"/>
      <c r="G127" s="146"/>
      <c r="H127" s="146"/>
      <c r="I127" s="146"/>
      <c r="J127" s="146"/>
    </row>
    <row r="128" spans="1:10" ht="24.75" x14ac:dyDescent="0.25">
      <c r="A128" s="18" t="s">
        <v>184</v>
      </c>
      <c r="B128" s="24">
        <v>2060</v>
      </c>
      <c r="C128" s="146"/>
      <c r="D128" s="146"/>
      <c r="E128" s="146"/>
      <c r="F128" s="146"/>
      <c r="G128" s="146"/>
      <c r="H128" s="146"/>
      <c r="I128" s="146"/>
      <c r="J128" s="146"/>
    </row>
    <row r="129" spans="1:10" x14ac:dyDescent="0.25">
      <c r="A129" s="313" t="s">
        <v>185</v>
      </c>
      <c r="B129" s="313"/>
      <c r="C129" s="313"/>
      <c r="D129" s="313"/>
      <c r="E129" s="313"/>
      <c r="F129" s="313"/>
      <c r="G129" s="313"/>
      <c r="H129" s="313"/>
      <c r="I129" s="313"/>
      <c r="J129" s="313"/>
    </row>
    <row r="130" spans="1:10" x14ac:dyDescent="0.25">
      <c r="A130" s="7" t="s">
        <v>186</v>
      </c>
      <c r="B130" s="24">
        <v>3000</v>
      </c>
      <c r="C130" s="146"/>
      <c r="D130" s="146"/>
      <c r="E130" s="146"/>
      <c r="F130" s="146"/>
      <c r="G130" s="146"/>
      <c r="H130" s="146"/>
      <c r="I130" s="146"/>
      <c r="J130" s="146"/>
    </row>
    <row r="131" spans="1:10" ht="24" x14ac:dyDescent="0.25">
      <c r="A131" s="25" t="s">
        <v>188</v>
      </c>
      <c r="B131" s="22">
        <v>3001</v>
      </c>
      <c r="C131" s="146"/>
      <c r="D131" s="146"/>
      <c r="E131" s="146"/>
      <c r="F131" s="146"/>
      <c r="G131" s="146"/>
      <c r="H131" s="146"/>
      <c r="I131" s="146"/>
      <c r="J131" s="146"/>
    </row>
    <row r="132" spans="1:10" x14ac:dyDescent="0.25">
      <c r="A132" s="25" t="s">
        <v>189</v>
      </c>
      <c r="B132" s="22">
        <v>3002</v>
      </c>
      <c r="C132" s="146"/>
      <c r="D132" s="146"/>
      <c r="E132" s="146"/>
      <c r="F132" s="146"/>
      <c r="G132" s="146"/>
      <c r="H132" s="146"/>
      <c r="I132" s="146"/>
      <c r="J132" s="146"/>
    </row>
    <row r="133" spans="1:10" x14ac:dyDescent="0.25">
      <c r="A133" s="7" t="s">
        <v>190</v>
      </c>
      <c r="B133" s="24">
        <v>3100</v>
      </c>
      <c r="C133" s="146"/>
      <c r="D133" s="146"/>
      <c r="E133" s="146"/>
      <c r="F133" s="146"/>
      <c r="G133" s="146"/>
      <c r="H133" s="146"/>
      <c r="I133" s="146"/>
      <c r="J133" s="146"/>
    </row>
    <row r="134" spans="1:10" x14ac:dyDescent="0.25">
      <c r="A134" s="2" t="s">
        <v>192</v>
      </c>
      <c r="B134" s="17">
        <v>3110</v>
      </c>
      <c r="C134" s="146"/>
      <c r="D134" s="146"/>
      <c r="E134" s="146"/>
      <c r="F134" s="146"/>
      <c r="G134" s="146"/>
      <c r="H134" s="146"/>
      <c r="I134" s="146"/>
      <c r="J134" s="146"/>
    </row>
    <row r="135" spans="1:10" x14ac:dyDescent="0.25">
      <c r="A135" s="9" t="s">
        <v>177</v>
      </c>
      <c r="B135" s="15">
        <v>3111</v>
      </c>
      <c r="C135" s="146"/>
      <c r="D135" s="146"/>
      <c r="E135" s="146"/>
      <c r="F135" s="146"/>
      <c r="G135" s="146"/>
      <c r="H135" s="146"/>
      <c r="I135" s="146"/>
      <c r="J135" s="146"/>
    </row>
    <row r="136" spans="1:10" x14ac:dyDescent="0.25">
      <c r="A136" s="2" t="s">
        <v>193</v>
      </c>
      <c r="B136" s="17">
        <v>3120</v>
      </c>
      <c r="C136" s="146"/>
      <c r="D136" s="146"/>
      <c r="E136" s="146"/>
      <c r="F136" s="146"/>
      <c r="G136" s="146"/>
      <c r="H136" s="146"/>
      <c r="I136" s="146"/>
      <c r="J136" s="146"/>
    </row>
    <row r="137" spans="1:10" x14ac:dyDescent="0.25">
      <c r="A137" s="9" t="s">
        <v>177</v>
      </c>
      <c r="B137" s="15">
        <v>3121</v>
      </c>
      <c r="C137" s="146"/>
      <c r="D137" s="146"/>
      <c r="E137" s="146"/>
      <c r="F137" s="146"/>
      <c r="G137" s="146"/>
      <c r="H137" s="146"/>
      <c r="I137" s="146"/>
      <c r="J137" s="146"/>
    </row>
    <row r="138" spans="1:10" ht="24" x14ac:dyDescent="0.25">
      <c r="A138" s="2" t="s">
        <v>194</v>
      </c>
      <c r="B138" s="17">
        <v>3130</v>
      </c>
      <c r="C138" s="146"/>
      <c r="D138" s="146"/>
      <c r="E138" s="146"/>
      <c r="F138" s="146"/>
      <c r="G138" s="146"/>
      <c r="H138" s="146"/>
      <c r="I138" s="146"/>
      <c r="J138" s="146"/>
    </row>
    <row r="139" spans="1:10" x14ac:dyDescent="0.25">
      <c r="A139" s="9" t="s">
        <v>177</v>
      </c>
      <c r="B139" s="15">
        <v>3131</v>
      </c>
      <c r="C139" s="146"/>
      <c r="D139" s="146"/>
      <c r="E139" s="146"/>
      <c r="F139" s="146"/>
      <c r="G139" s="146"/>
      <c r="H139" s="146"/>
      <c r="I139" s="146"/>
      <c r="J139" s="146"/>
    </row>
    <row r="140" spans="1:10" x14ac:dyDescent="0.25">
      <c r="A140" s="2" t="s">
        <v>195</v>
      </c>
      <c r="B140" s="17">
        <v>3140</v>
      </c>
      <c r="C140" s="146"/>
      <c r="D140" s="146"/>
      <c r="E140" s="146"/>
      <c r="F140" s="146"/>
      <c r="G140" s="146"/>
      <c r="H140" s="146"/>
      <c r="I140" s="146"/>
      <c r="J140" s="146"/>
    </row>
    <row r="141" spans="1:10" x14ac:dyDescent="0.25">
      <c r="A141" s="9" t="s">
        <v>177</v>
      </c>
      <c r="B141" s="15">
        <v>3141</v>
      </c>
      <c r="C141" s="146"/>
      <c r="D141" s="146"/>
      <c r="E141" s="146"/>
      <c r="F141" s="146"/>
      <c r="G141" s="146"/>
      <c r="H141" s="146"/>
      <c r="I141" s="146"/>
      <c r="J141" s="146"/>
    </row>
    <row r="142" spans="1:10" ht="24" x14ac:dyDescent="0.25">
      <c r="A142" s="2" t="s">
        <v>196</v>
      </c>
      <c r="B142" s="17">
        <v>3150</v>
      </c>
      <c r="C142" s="146"/>
      <c r="D142" s="146"/>
      <c r="E142" s="146"/>
      <c r="F142" s="146"/>
      <c r="G142" s="146"/>
      <c r="H142" s="146"/>
      <c r="I142" s="146"/>
      <c r="J142" s="146"/>
    </row>
    <row r="143" spans="1:10" x14ac:dyDescent="0.25">
      <c r="A143" s="9" t="s">
        <v>177</v>
      </c>
      <c r="B143" s="15">
        <v>3151</v>
      </c>
      <c r="C143" s="146"/>
      <c r="D143" s="146"/>
      <c r="E143" s="146"/>
      <c r="F143" s="146"/>
      <c r="G143" s="146"/>
      <c r="H143" s="146"/>
      <c r="I143" s="146"/>
      <c r="J143" s="146"/>
    </row>
    <row r="144" spans="1:10" x14ac:dyDescent="0.25">
      <c r="A144" s="2" t="s">
        <v>197</v>
      </c>
      <c r="B144" s="17">
        <v>3160</v>
      </c>
      <c r="C144" s="146"/>
      <c r="D144" s="146"/>
      <c r="E144" s="146"/>
      <c r="F144" s="146"/>
      <c r="G144" s="146"/>
      <c r="H144" s="146"/>
      <c r="I144" s="146"/>
      <c r="J144" s="146"/>
    </row>
    <row r="145" spans="1:10" x14ac:dyDescent="0.25">
      <c r="A145" s="9" t="s">
        <v>177</v>
      </c>
      <c r="B145" s="15">
        <v>3161</v>
      </c>
      <c r="C145" s="146"/>
      <c r="D145" s="146"/>
      <c r="E145" s="146"/>
      <c r="F145" s="146"/>
      <c r="G145" s="146"/>
      <c r="H145" s="146"/>
      <c r="I145" s="146"/>
      <c r="J145" s="146"/>
    </row>
    <row r="146" spans="1:10" x14ac:dyDescent="0.25">
      <c r="A146" s="312" t="s">
        <v>198</v>
      </c>
      <c r="B146" s="312"/>
      <c r="C146" s="312"/>
      <c r="D146" s="312"/>
      <c r="E146" s="312"/>
      <c r="F146" s="312"/>
      <c r="G146" s="312"/>
      <c r="H146" s="312"/>
      <c r="I146" s="312"/>
      <c r="J146" s="312"/>
    </row>
    <row r="147" spans="1:10" ht="24" x14ac:dyDescent="0.25">
      <c r="A147" s="7" t="s">
        <v>199</v>
      </c>
      <c r="B147" s="21">
        <v>4000</v>
      </c>
      <c r="C147" s="146"/>
      <c r="D147" s="146"/>
      <c r="E147" s="146"/>
      <c r="F147" s="146"/>
      <c r="G147" s="146"/>
      <c r="H147" s="146"/>
      <c r="I147" s="146"/>
      <c r="J147" s="146"/>
    </row>
    <row r="148" spans="1:10" x14ac:dyDescent="0.25">
      <c r="A148" s="150" t="s">
        <v>201</v>
      </c>
      <c r="B148" s="15">
        <v>4001</v>
      </c>
      <c r="C148" s="146"/>
      <c r="D148" s="146"/>
      <c r="E148" s="146"/>
      <c r="F148" s="146"/>
      <c r="G148" s="146"/>
      <c r="H148" s="146"/>
      <c r="I148" s="146"/>
      <c r="J148" s="146"/>
    </row>
    <row r="149" spans="1:10" x14ac:dyDescent="0.25">
      <c r="A149" s="150" t="s">
        <v>202</v>
      </c>
      <c r="B149" s="15">
        <v>4002</v>
      </c>
      <c r="C149" s="146"/>
      <c r="D149" s="146"/>
      <c r="E149" s="146"/>
      <c r="F149" s="146"/>
      <c r="G149" s="146"/>
      <c r="H149" s="146"/>
      <c r="I149" s="146"/>
      <c r="J149" s="146"/>
    </row>
    <row r="150" spans="1:10" x14ac:dyDescent="0.25">
      <c r="A150" s="150" t="s">
        <v>203</v>
      </c>
      <c r="B150" s="15">
        <v>4003</v>
      </c>
      <c r="C150" s="146"/>
      <c r="D150" s="146"/>
      <c r="E150" s="146"/>
      <c r="F150" s="146"/>
      <c r="G150" s="146"/>
      <c r="H150" s="146"/>
      <c r="I150" s="146"/>
      <c r="J150" s="146"/>
    </row>
    <row r="151" spans="1:10" x14ac:dyDescent="0.25">
      <c r="A151" s="2" t="s">
        <v>204</v>
      </c>
      <c r="B151" s="17">
        <v>4010</v>
      </c>
      <c r="C151" s="146"/>
      <c r="D151" s="146"/>
      <c r="E151" s="146"/>
      <c r="F151" s="146"/>
      <c r="G151" s="146"/>
      <c r="H151" s="146"/>
      <c r="I151" s="146"/>
      <c r="J151" s="146"/>
    </row>
    <row r="152" spans="1:10" ht="24" x14ac:dyDescent="0.25">
      <c r="A152" s="7" t="s">
        <v>205</v>
      </c>
      <c r="B152" s="21">
        <v>4020</v>
      </c>
      <c r="C152" s="146"/>
      <c r="D152" s="146"/>
      <c r="E152" s="146"/>
      <c r="F152" s="146"/>
      <c r="G152" s="146"/>
      <c r="H152" s="146"/>
      <c r="I152" s="146"/>
      <c r="J152" s="146"/>
    </row>
    <row r="153" spans="1:10" x14ac:dyDescent="0.25">
      <c r="A153" s="150" t="s">
        <v>201</v>
      </c>
      <c r="B153" s="15">
        <v>4021</v>
      </c>
      <c r="C153" s="146"/>
      <c r="D153" s="146"/>
      <c r="E153" s="146"/>
      <c r="F153" s="146"/>
      <c r="G153" s="146"/>
      <c r="H153" s="146"/>
      <c r="I153" s="146"/>
      <c r="J153" s="146"/>
    </row>
    <row r="154" spans="1:10" x14ac:dyDescent="0.25">
      <c r="A154" s="150" t="s">
        <v>202</v>
      </c>
      <c r="B154" s="15">
        <v>4022</v>
      </c>
      <c r="C154" s="146"/>
      <c r="D154" s="146"/>
      <c r="E154" s="146"/>
      <c r="F154" s="146"/>
      <c r="G154" s="146"/>
      <c r="H154" s="146"/>
      <c r="I154" s="146"/>
      <c r="J154" s="146"/>
    </row>
    <row r="155" spans="1:10" x14ac:dyDescent="0.25">
      <c r="A155" s="150" t="s">
        <v>203</v>
      </c>
      <c r="B155" s="15">
        <v>4023</v>
      </c>
      <c r="C155" s="146"/>
      <c r="D155" s="146"/>
      <c r="E155" s="146"/>
      <c r="F155" s="146"/>
      <c r="G155" s="146"/>
      <c r="H155" s="146"/>
      <c r="I155" s="146"/>
      <c r="J155" s="146"/>
    </row>
    <row r="156" spans="1:10" x14ac:dyDescent="0.25">
      <c r="A156" s="2" t="s">
        <v>207</v>
      </c>
      <c r="B156" s="17">
        <v>4030</v>
      </c>
      <c r="C156" s="146"/>
      <c r="D156" s="146"/>
      <c r="E156" s="146"/>
      <c r="F156" s="146"/>
      <c r="G156" s="146"/>
      <c r="H156" s="146"/>
      <c r="I156" s="146"/>
      <c r="J156" s="146"/>
    </row>
    <row r="157" spans="1:10" x14ac:dyDescent="0.25">
      <c r="A157" s="312" t="s">
        <v>208</v>
      </c>
      <c r="B157" s="312"/>
      <c r="C157" s="312"/>
      <c r="D157" s="312"/>
      <c r="E157" s="312"/>
      <c r="F157" s="312"/>
      <c r="G157" s="312"/>
      <c r="H157" s="312"/>
      <c r="I157" s="312"/>
      <c r="J157" s="312"/>
    </row>
    <row r="158" spans="1:10" ht="24" x14ac:dyDescent="0.25">
      <c r="A158" s="7" t="s">
        <v>209</v>
      </c>
      <c r="B158" s="21">
        <v>5000</v>
      </c>
      <c r="C158" s="146">
        <f t="shared" ref="C158:H158" si="8">C159</f>
        <v>100000</v>
      </c>
      <c r="D158" s="146">
        <f t="shared" si="8"/>
        <v>21550</v>
      </c>
      <c r="E158" s="146">
        <f>D158-C158</f>
        <v>-78450</v>
      </c>
      <c r="F158" s="146">
        <f>D158/C158*100</f>
        <v>21.55</v>
      </c>
      <c r="G158" s="146">
        <f t="shared" si="8"/>
        <v>100000</v>
      </c>
      <c r="H158" s="146">
        <f t="shared" si="8"/>
        <v>21550</v>
      </c>
      <c r="I158" s="146">
        <f t="shared" ref="I158:I163" si="9">H158-G158</f>
        <v>-78450</v>
      </c>
      <c r="J158" s="146">
        <f>H158/G158*100</f>
        <v>21.55</v>
      </c>
    </row>
    <row r="159" spans="1:10" ht="24" x14ac:dyDescent="0.25">
      <c r="A159" s="7" t="s">
        <v>210</v>
      </c>
      <c r="B159" s="21">
        <v>5010</v>
      </c>
      <c r="C159" s="146">
        <f t="shared" ref="C159:H159" si="10">C82</f>
        <v>100000</v>
      </c>
      <c r="D159" s="146">
        <f t="shared" si="10"/>
        <v>21550</v>
      </c>
      <c r="E159" s="146">
        <f>D159-C159</f>
        <v>-78450</v>
      </c>
      <c r="F159" s="146">
        <f>D159/C159*100</f>
        <v>21.55</v>
      </c>
      <c r="G159" s="146">
        <f t="shared" si="10"/>
        <v>100000</v>
      </c>
      <c r="H159" s="146">
        <f t="shared" si="10"/>
        <v>21550</v>
      </c>
      <c r="I159" s="146">
        <f t="shared" si="9"/>
        <v>-78450</v>
      </c>
      <c r="J159" s="146">
        <f>H159/G159*100</f>
        <v>21.55</v>
      </c>
    </row>
    <row r="160" spans="1:10" x14ac:dyDescent="0.25">
      <c r="A160" s="2" t="s">
        <v>211</v>
      </c>
      <c r="B160" s="17">
        <v>5020</v>
      </c>
      <c r="C160" s="146"/>
      <c r="D160" s="146"/>
      <c r="E160" s="146"/>
      <c r="F160" s="146"/>
      <c r="G160" s="146"/>
      <c r="H160" s="146"/>
      <c r="I160" s="146"/>
      <c r="J160" s="146"/>
    </row>
    <row r="161" spans="1:10" x14ac:dyDescent="0.25">
      <c r="A161" s="25" t="s">
        <v>213</v>
      </c>
      <c r="B161" s="15">
        <v>5021</v>
      </c>
      <c r="C161" s="146"/>
      <c r="D161" s="146"/>
      <c r="E161" s="146"/>
      <c r="F161" s="146"/>
      <c r="G161" s="146"/>
      <c r="H161" s="146"/>
      <c r="I161" s="146"/>
      <c r="J161" s="146"/>
    </row>
    <row r="162" spans="1:10" x14ac:dyDescent="0.25">
      <c r="A162" s="25" t="s">
        <v>214</v>
      </c>
      <c r="B162" s="15">
        <v>5022</v>
      </c>
      <c r="C162" s="146"/>
      <c r="D162" s="146"/>
      <c r="E162" s="146"/>
      <c r="F162" s="146"/>
      <c r="G162" s="146"/>
      <c r="H162" s="146"/>
      <c r="I162" s="146"/>
      <c r="J162" s="146"/>
    </row>
    <row r="163" spans="1:10" x14ac:dyDescent="0.25">
      <c r="A163" s="8" t="s">
        <v>215</v>
      </c>
      <c r="B163" s="17">
        <v>5030</v>
      </c>
      <c r="C163" s="146">
        <f t="shared" ref="C163:H163" si="11">C158-C159</f>
        <v>0</v>
      </c>
      <c r="D163" s="146">
        <f t="shared" si="11"/>
        <v>0</v>
      </c>
      <c r="E163" s="146">
        <f>D163-C163</f>
        <v>0</v>
      </c>
      <c r="F163" s="146">
        <v>0</v>
      </c>
      <c r="G163" s="146">
        <f t="shared" si="11"/>
        <v>0</v>
      </c>
      <c r="H163" s="146">
        <f t="shared" si="11"/>
        <v>0</v>
      </c>
      <c r="I163" s="146">
        <f t="shared" si="9"/>
        <v>0</v>
      </c>
      <c r="J163" s="146">
        <v>0</v>
      </c>
    </row>
    <row r="164" spans="1:10" x14ac:dyDescent="0.25">
      <c r="A164" s="25" t="s">
        <v>213</v>
      </c>
      <c r="B164" s="15">
        <v>5031</v>
      </c>
      <c r="C164" s="146"/>
      <c r="D164" s="146"/>
      <c r="E164" s="146"/>
      <c r="F164" s="146"/>
      <c r="G164" s="146"/>
      <c r="H164" s="146"/>
      <c r="I164" s="146"/>
      <c r="J164" s="146"/>
    </row>
    <row r="165" spans="1:10" x14ac:dyDescent="0.25">
      <c r="A165" s="25" t="s">
        <v>214</v>
      </c>
      <c r="B165" s="15">
        <v>5032</v>
      </c>
      <c r="C165" s="146"/>
      <c r="D165" s="146"/>
      <c r="E165" s="146"/>
      <c r="F165" s="146"/>
      <c r="G165" s="146"/>
      <c r="H165" s="146"/>
      <c r="I165" s="146"/>
      <c r="J165" s="146"/>
    </row>
    <row r="166" spans="1:10" ht="24.75" x14ac:dyDescent="0.25">
      <c r="A166" s="8" t="s">
        <v>217</v>
      </c>
      <c r="B166" s="17">
        <v>5040</v>
      </c>
      <c r="C166" s="146">
        <f t="shared" ref="C166:H166" si="12">C161-C162</f>
        <v>0</v>
      </c>
      <c r="D166" s="146">
        <f t="shared" si="12"/>
        <v>0</v>
      </c>
      <c r="E166" s="146">
        <f>D166-C166</f>
        <v>0</v>
      </c>
      <c r="F166" s="146">
        <v>0</v>
      </c>
      <c r="G166" s="146">
        <f t="shared" si="12"/>
        <v>0</v>
      </c>
      <c r="H166" s="146">
        <f t="shared" si="12"/>
        <v>0</v>
      </c>
      <c r="I166" s="146">
        <f>H166-G166</f>
        <v>0</v>
      </c>
      <c r="J166" s="146">
        <v>0</v>
      </c>
    </row>
    <row r="167" spans="1:10" x14ac:dyDescent="0.25">
      <c r="A167" s="25" t="s">
        <v>213</v>
      </c>
      <c r="B167" s="15">
        <v>5041</v>
      </c>
      <c r="C167" s="146"/>
      <c r="D167" s="146"/>
      <c r="E167" s="146"/>
      <c r="F167" s="146"/>
      <c r="G167" s="146"/>
      <c r="H167" s="146"/>
      <c r="I167" s="146"/>
      <c r="J167" s="146"/>
    </row>
    <row r="168" spans="1:10" x14ac:dyDescent="0.25">
      <c r="A168" s="25" t="s">
        <v>214</v>
      </c>
      <c r="B168" s="15">
        <v>5042</v>
      </c>
      <c r="C168" s="146"/>
      <c r="D168" s="146"/>
      <c r="E168" s="146"/>
      <c r="F168" s="146"/>
      <c r="G168" s="146"/>
      <c r="H168" s="146"/>
      <c r="I168" s="146"/>
      <c r="J168" s="146"/>
    </row>
    <row r="169" spans="1:10" x14ac:dyDescent="0.25">
      <c r="A169" s="2" t="s">
        <v>219</v>
      </c>
      <c r="B169" s="17">
        <v>5050</v>
      </c>
      <c r="C169" s="146"/>
      <c r="D169" s="146"/>
      <c r="E169" s="146"/>
      <c r="F169" s="146"/>
      <c r="G169" s="146"/>
      <c r="H169" s="146"/>
      <c r="I169" s="146"/>
      <c r="J169" s="146"/>
    </row>
    <row r="170" spans="1:10" ht="36" x14ac:dyDescent="0.25">
      <c r="A170" s="7" t="s">
        <v>220</v>
      </c>
      <c r="B170" s="21">
        <v>5060</v>
      </c>
      <c r="C170" s="146">
        <f t="shared" ref="C170:H170" si="13">C165-C166</f>
        <v>0</v>
      </c>
      <c r="D170" s="146">
        <f t="shared" si="13"/>
        <v>0</v>
      </c>
      <c r="E170" s="146">
        <f>D170-C170</f>
        <v>0</v>
      </c>
      <c r="F170" s="146">
        <v>0</v>
      </c>
      <c r="G170" s="146">
        <f t="shared" si="13"/>
        <v>0</v>
      </c>
      <c r="H170" s="146">
        <f t="shared" si="13"/>
        <v>0</v>
      </c>
      <c r="I170" s="146">
        <f>H170-G170</f>
        <v>0</v>
      </c>
      <c r="J170" s="146">
        <v>0</v>
      </c>
    </row>
    <row r="171" spans="1:10" x14ac:dyDescent="0.25">
      <c r="A171" s="2" t="s">
        <v>213</v>
      </c>
      <c r="B171" s="17">
        <v>5061</v>
      </c>
      <c r="C171" s="146"/>
      <c r="D171" s="146"/>
      <c r="E171" s="146"/>
      <c r="F171" s="146"/>
      <c r="G171" s="146"/>
      <c r="H171" s="146"/>
      <c r="I171" s="146"/>
      <c r="J171" s="146"/>
    </row>
    <row r="172" spans="1:10" x14ac:dyDescent="0.25">
      <c r="A172" s="2" t="s">
        <v>214</v>
      </c>
      <c r="B172" s="17">
        <v>5062</v>
      </c>
      <c r="C172" s="146"/>
      <c r="D172" s="146"/>
      <c r="E172" s="146"/>
      <c r="F172" s="146"/>
      <c r="G172" s="146"/>
      <c r="H172" s="146"/>
      <c r="I172" s="146"/>
      <c r="J172" s="146"/>
    </row>
    <row r="173" spans="1:10" x14ac:dyDescent="0.25">
      <c r="A173" s="312" t="s">
        <v>222</v>
      </c>
      <c r="B173" s="312"/>
      <c r="C173" s="312"/>
      <c r="D173" s="312"/>
      <c r="E173" s="312"/>
      <c r="F173" s="312"/>
      <c r="G173" s="312"/>
      <c r="H173" s="312"/>
      <c r="I173" s="312"/>
      <c r="J173" s="312"/>
    </row>
    <row r="174" spans="1:10" ht="24" x14ac:dyDescent="0.25">
      <c r="A174" s="2" t="s">
        <v>223</v>
      </c>
      <c r="B174" s="151">
        <v>6000</v>
      </c>
      <c r="C174" s="146"/>
      <c r="D174" s="146"/>
      <c r="E174" s="146"/>
      <c r="F174" s="146"/>
      <c r="G174" s="146"/>
      <c r="H174" s="146"/>
      <c r="I174" s="146"/>
      <c r="J174" s="146"/>
    </row>
    <row r="175" spans="1:10" ht="24" x14ac:dyDescent="0.25">
      <c r="A175" s="2" t="s">
        <v>224</v>
      </c>
      <c r="B175" s="151">
        <v>6010</v>
      </c>
      <c r="C175" s="146"/>
      <c r="D175" s="146"/>
      <c r="E175" s="146"/>
      <c r="F175" s="146"/>
      <c r="G175" s="146"/>
      <c r="H175" s="146"/>
      <c r="I175" s="146"/>
      <c r="J175" s="146"/>
    </row>
    <row r="176" spans="1:10" x14ac:dyDescent="0.25">
      <c r="A176" s="2" t="s">
        <v>225</v>
      </c>
      <c r="B176" s="151">
        <v>6020</v>
      </c>
      <c r="C176" s="146"/>
      <c r="D176" s="146"/>
      <c r="E176" s="146"/>
      <c r="F176" s="146"/>
      <c r="G176" s="146"/>
      <c r="H176" s="146"/>
      <c r="I176" s="146"/>
      <c r="J176" s="146"/>
    </row>
    <row r="177" spans="1:10" ht="24" x14ac:dyDescent="0.25">
      <c r="A177" s="25" t="s">
        <v>226</v>
      </c>
      <c r="B177" s="152">
        <v>6021</v>
      </c>
      <c r="C177" s="146"/>
      <c r="D177" s="146"/>
      <c r="E177" s="146"/>
      <c r="F177" s="146"/>
      <c r="G177" s="146"/>
      <c r="H177" s="146"/>
      <c r="I177" s="146"/>
      <c r="J177" s="146"/>
    </row>
    <row r="178" spans="1:10" x14ac:dyDescent="0.25">
      <c r="A178" s="2" t="s">
        <v>227</v>
      </c>
      <c r="B178" s="151">
        <v>6030</v>
      </c>
      <c r="C178" s="146"/>
      <c r="D178" s="146"/>
      <c r="E178" s="146"/>
      <c r="F178" s="146"/>
      <c r="G178" s="146"/>
      <c r="H178" s="146"/>
      <c r="I178" s="146"/>
      <c r="J178" s="146"/>
    </row>
    <row r="179" spans="1:10" x14ac:dyDescent="0.25">
      <c r="A179" s="2" t="s">
        <v>228</v>
      </c>
      <c r="B179" s="151">
        <v>6040</v>
      </c>
      <c r="C179" s="146"/>
      <c r="D179" s="146"/>
      <c r="E179" s="146"/>
      <c r="F179" s="146"/>
      <c r="G179" s="146"/>
      <c r="H179" s="146"/>
      <c r="I179" s="146"/>
      <c r="J179" s="146"/>
    </row>
    <row r="180" spans="1:10" x14ac:dyDescent="0.25">
      <c r="A180" s="2" t="s">
        <v>229</v>
      </c>
      <c r="B180" s="151">
        <v>6050</v>
      </c>
      <c r="C180" s="146"/>
      <c r="D180" s="146"/>
      <c r="E180" s="146"/>
      <c r="F180" s="146"/>
      <c r="G180" s="146"/>
      <c r="H180" s="146"/>
      <c r="I180" s="146"/>
      <c r="J180" s="146"/>
    </row>
    <row r="181" spans="1:10" ht="24" x14ac:dyDescent="0.25">
      <c r="A181" s="2" t="s">
        <v>231</v>
      </c>
      <c r="B181" s="151">
        <v>6060</v>
      </c>
      <c r="C181" s="146"/>
      <c r="D181" s="146"/>
      <c r="E181" s="146"/>
      <c r="F181" s="146"/>
      <c r="G181" s="146"/>
      <c r="H181" s="146"/>
      <c r="I181" s="146"/>
      <c r="J181" s="146"/>
    </row>
    <row r="182" spans="1:10" x14ac:dyDescent="0.25">
      <c r="A182" s="312" t="s">
        <v>232</v>
      </c>
      <c r="B182" s="312"/>
      <c r="C182" s="312"/>
      <c r="D182" s="312"/>
      <c r="E182" s="312"/>
      <c r="F182" s="312"/>
      <c r="G182" s="312"/>
      <c r="H182" s="312"/>
      <c r="I182" s="312"/>
      <c r="J182" s="312"/>
    </row>
    <row r="183" spans="1:10" x14ac:dyDescent="0.25">
      <c r="A183" s="7" t="s">
        <v>233</v>
      </c>
      <c r="B183" s="7"/>
      <c r="C183" s="146"/>
      <c r="D183" s="146"/>
      <c r="E183" s="146"/>
      <c r="F183" s="146"/>
      <c r="G183" s="146"/>
      <c r="H183" s="146"/>
      <c r="I183" s="146"/>
      <c r="J183" s="146"/>
    </row>
    <row r="184" spans="1:10" ht="60" x14ac:dyDescent="0.25">
      <c r="A184" s="2" t="s">
        <v>238</v>
      </c>
      <c r="B184" s="151">
        <v>7000</v>
      </c>
      <c r="C184" s="146">
        <v>1</v>
      </c>
      <c r="D184" s="146">
        <v>1</v>
      </c>
      <c r="E184" s="146">
        <f>D184-C184</f>
        <v>0</v>
      </c>
      <c r="F184" s="146">
        <f>C184/D184*100</f>
        <v>100</v>
      </c>
      <c r="G184" s="146">
        <v>1</v>
      </c>
      <c r="H184" s="146">
        <v>1</v>
      </c>
      <c r="I184" s="146">
        <f>H184-G184</f>
        <v>0</v>
      </c>
      <c r="J184" s="146">
        <f>G184/H184*100</f>
        <v>100</v>
      </c>
    </row>
    <row r="185" spans="1:10" x14ac:dyDescent="0.25">
      <c r="A185" s="25" t="s">
        <v>239</v>
      </c>
      <c r="B185" s="152">
        <v>7001</v>
      </c>
      <c r="C185" s="146">
        <v>1</v>
      </c>
      <c r="D185" s="146">
        <v>1</v>
      </c>
      <c r="E185" s="146">
        <f>D185-C185</f>
        <v>0</v>
      </c>
      <c r="F185" s="146">
        <f>C185/D185*100</f>
        <v>100</v>
      </c>
      <c r="G185" s="146">
        <v>1</v>
      </c>
      <c r="H185" s="146">
        <v>1</v>
      </c>
      <c r="I185" s="146">
        <f>H185-G185</f>
        <v>0</v>
      </c>
      <c r="J185" s="146">
        <f>G185/H185*100</f>
        <v>100</v>
      </c>
    </row>
    <row r="186" spans="1:10" x14ac:dyDescent="0.25">
      <c r="A186" s="25" t="s">
        <v>240</v>
      </c>
      <c r="B186" s="152">
        <v>7002</v>
      </c>
      <c r="C186" s="146"/>
      <c r="D186" s="146"/>
      <c r="E186" s="146"/>
      <c r="F186" s="146"/>
      <c r="G186" s="146"/>
      <c r="H186" s="146"/>
      <c r="I186" s="146"/>
      <c r="J186" s="146"/>
    </row>
    <row r="187" spans="1:10" x14ac:dyDescent="0.25">
      <c r="A187" s="9" t="s">
        <v>241</v>
      </c>
      <c r="B187" s="152" t="s">
        <v>242</v>
      </c>
      <c r="C187" s="146"/>
      <c r="D187" s="146"/>
      <c r="E187" s="146"/>
      <c r="F187" s="146"/>
      <c r="G187" s="146"/>
      <c r="H187" s="146"/>
      <c r="I187" s="146"/>
      <c r="J187" s="146"/>
    </row>
    <row r="188" spans="1:10" x14ac:dyDescent="0.25">
      <c r="A188" s="9" t="s">
        <v>243</v>
      </c>
      <c r="B188" s="152" t="s">
        <v>244</v>
      </c>
      <c r="C188" s="146"/>
      <c r="D188" s="146"/>
      <c r="E188" s="146"/>
      <c r="F188" s="146"/>
      <c r="G188" s="146"/>
      <c r="H188" s="146"/>
      <c r="I188" s="146"/>
      <c r="J188" s="146"/>
    </row>
    <row r="189" spans="1:10" x14ac:dyDescent="0.25">
      <c r="A189" s="9" t="s">
        <v>245</v>
      </c>
      <c r="B189" s="152" t="s">
        <v>246</v>
      </c>
      <c r="C189" s="146"/>
      <c r="D189" s="146"/>
      <c r="E189" s="146"/>
      <c r="F189" s="146"/>
      <c r="G189" s="146"/>
      <c r="H189" s="146"/>
      <c r="I189" s="146"/>
      <c r="J189" s="146"/>
    </row>
    <row r="190" spans="1:10" x14ac:dyDescent="0.25">
      <c r="A190" s="9" t="s">
        <v>247</v>
      </c>
      <c r="B190" s="152" t="s">
        <v>248</v>
      </c>
      <c r="C190" s="146"/>
      <c r="D190" s="146"/>
      <c r="E190" s="146"/>
      <c r="F190" s="146"/>
      <c r="G190" s="146"/>
      <c r="H190" s="146"/>
      <c r="I190" s="146"/>
      <c r="J190" s="146"/>
    </row>
    <row r="191" spans="1:10" x14ac:dyDescent="0.25">
      <c r="A191" s="25" t="s">
        <v>249</v>
      </c>
      <c r="B191" s="152">
        <v>7003</v>
      </c>
      <c r="C191" s="146"/>
      <c r="D191" s="146"/>
      <c r="E191" s="146"/>
      <c r="F191" s="146"/>
      <c r="G191" s="146"/>
      <c r="H191" s="146"/>
      <c r="I191" s="146"/>
      <c r="J191" s="146"/>
    </row>
    <row r="192" spans="1:10" x14ac:dyDescent="0.25">
      <c r="A192" s="25" t="s">
        <v>250</v>
      </c>
      <c r="B192" s="152">
        <v>7004</v>
      </c>
      <c r="C192" s="146"/>
      <c r="D192" s="146"/>
      <c r="E192" s="146"/>
      <c r="F192" s="146"/>
      <c r="G192" s="146"/>
      <c r="H192" s="146"/>
      <c r="I192" s="146"/>
      <c r="J192" s="146"/>
    </row>
    <row r="193" spans="1:10" ht="24" x14ac:dyDescent="0.25">
      <c r="A193" s="2" t="s">
        <v>251</v>
      </c>
      <c r="B193" s="151">
        <v>7010</v>
      </c>
      <c r="C193" s="153">
        <f t="shared" ref="C193:H193" si="14">C90</f>
        <v>68164</v>
      </c>
      <c r="D193" s="153">
        <f t="shared" si="14"/>
        <v>17664</v>
      </c>
      <c r="E193" s="153">
        <f>D193-C193</f>
        <v>-50500</v>
      </c>
      <c r="F193" s="154">
        <f>D193/C193*100</f>
        <v>25.913972184730945</v>
      </c>
      <c r="G193" s="153">
        <f t="shared" si="14"/>
        <v>68164</v>
      </c>
      <c r="H193" s="153">
        <f t="shared" si="14"/>
        <v>17664</v>
      </c>
      <c r="I193" s="153">
        <f>H193-G193</f>
        <v>-50500</v>
      </c>
      <c r="J193" s="154">
        <f>H193/G193*100</f>
        <v>25.913972184730945</v>
      </c>
    </row>
    <row r="194" spans="1:10" x14ac:dyDescent="0.25">
      <c r="A194" s="25" t="s">
        <v>239</v>
      </c>
      <c r="B194" s="152">
        <v>7011</v>
      </c>
      <c r="C194" s="153">
        <v>68164</v>
      </c>
      <c r="D194" s="153">
        <v>17664</v>
      </c>
      <c r="E194" s="153">
        <v>-50500</v>
      </c>
      <c r="F194" s="154">
        <v>25.913972184730898</v>
      </c>
      <c r="G194" s="153">
        <v>68164</v>
      </c>
      <c r="H194" s="153">
        <v>17664</v>
      </c>
      <c r="I194" s="153">
        <v>-50500</v>
      </c>
      <c r="J194" s="154">
        <v>25.913972184730898</v>
      </c>
    </row>
    <row r="195" spans="1:10" x14ac:dyDescent="0.25">
      <c r="A195" s="25" t="s">
        <v>240</v>
      </c>
      <c r="B195" s="152">
        <v>7012</v>
      </c>
      <c r="C195" s="146"/>
      <c r="D195" s="146"/>
      <c r="E195" s="146"/>
      <c r="F195" s="146"/>
      <c r="G195" s="146"/>
      <c r="H195" s="146"/>
      <c r="I195" s="146"/>
      <c r="J195" s="146"/>
    </row>
    <row r="196" spans="1:10" x14ac:dyDescent="0.25">
      <c r="A196" s="9" t="s">
        <v>241</v>
      </c>
      <c r="B196" s="152" t="s">
        <v>252</v>
      </c>
      <c r="C196" s="146"/>
      <c r="D196" s="146"/>
      <c r="E196" s="146"/>
      <c r="F196" s="146"/>
      <c r="G196" s="146"/>
      <c r="H196" s="146"/>
      <c r="I196" s="146"/>
      <c r="J196" s="146"/>
    </row>
    <row r="197" spans="1:10" x14ac:dyDescent="0.25">
      <c r="A197" s="9" t="s">
        <v>243</v>
      </c>
      <c r="B197" s="152" t="s">
        <v>253</v>
      </c>
      <c r="C197" s="146"/>
      <c r="D197" s="146"/>
      <c r="E197" s="146"/>
      <c r="F197" s="146"/>
      <c r="G197" s="146"/>
      <c r="H197" s="146"/>
      <c r="I197" s="146"/>
      <c r="J197" s="146"/>
    </row>
    <row r="198" spans="1:10" x14ac:dyDescent="0.25">
      <c r="A198" s="9" t="s">
        <v>245</v>
      </c>
      <c r="B198" s="152" t="s">
        <v>254</v>
      </c>
      <c r="C198" s="146"/>
      <c r="D198" s="146"/>
      <c r="E198" s="146"/>
      <c r="F198" s="146"/>
      <c r="G198" s="146"/>
      <c r="H198" s="146"/>
      <c r="I198" s="146"/>
      <c r="J198" s="146"/>
    </row>
    <row r="199" spans="1:10" x14ac:dyDescent="0.25">
      <c r="A199" s="9" t="s">
        <v>247</v>
      </c>
      <c r="B199" s="152" t="s">
        <v>255</v>
      </c>
      <c r="C199" s="146"/>
      <c r="D199" s="146"/>
      <c r="E199" s="146"/>
      <c r="F199" s="146"/>
      <c r="G199" s="146"/>
      <c r="H199" s="146"/>
      <c r="I199" s="146"/>
      <c r="J199" s="146"/>
    </row>
    <row r="200" spans="1:10" x14ac:dyDescent="0.25">
      <c r="A200" s="25" t="s">
        <v>249</v>
      </c>
      <c r="B200" s="152">
        <v>7013</v>
      </c>
      <c r="C200" s="146"/>
      <c r="D200" s="146"/>
      <c r="E200" s="146"/>
      <c r="F200" s="146"/>
      <c r="G200" s="146"/>
      <c r="H200" s="146"/>
      <c r="I200" s="146"/>
      <c r="J200" s="146"/>
    </row>
    <row r="201" spans="1:10" x14ac:dyDescent="0.25">
      <c r="A201" s="25" t="s">
        <v>250</v>
      </c>
      <c r="B201" s="152">
        <v>7014</v>
      </c>
      <c r="C201" s="146"/>
      <c r="D201" s="146"/>
      <c r="E201" s="146"/>
      <c r="F201" s="146"/>
      <c r="G201" s="146"/>
      <c r="H201" s="146"/>
      <c r="I201" s="146"/>
      <c r="J201" s="146"/>
    </row>
    <row r="202" spans="1:10" ht="36" x14ac:dyDescent="0.25">
      <c r="A202" s="2" t="s">
        <v>256</v>
      </c>
      <c r="B202" s="151">
        <v>7020</v>
      </c>
      <c r="C202" s="155">
        <f>C193/12</f>
        <v>5680.333333333333</v>
      </c>
      <c r="D202" s="155">
        <f>D194/2.5</f>
        <v>7065.6</v>
      </c>
      <c r="E202" s="156">
        <f>D202-C202</f>
        <v>1385.2666666666673</v>
      </c>
      <c r="F202" s="154">
        <f>D202/C202*100</f>
        <v>124.38706648670855</v>
      </c>
      <c r="G202" s="155">
        <f>G193/12</f>
        <v>5680.333333333333</v>
      </c>
      <c r="H202" s="155">
        <f>H194/2.5</f>
        <v>7065.6</v>
      </c>
      <c r="I202" s="156">
        <f>H202-G202</f>
        <v>1385.2666666666673</v>
      </c>
      <c r="J202" s="154">
        <f>H202/G202*100</f>
        <v>124.38706648670855</v>
      </c>
    </row>
    <row r="203" spans="1:10" x14ac:dyDescent="0.25">
      <c r="A203" s="25" t="s">
        <v>239</v>
      </c>
      <c r="B203" s="152">
        <v>7021</v>
      </c>
      <c r="C203" s="146"/>
      <c r="D203" s="146"/>
      <c r="E203" s="146"/>
      <c r="F203" s="146"/>
      <c r="G203" s="146"/>
      <c r="H203" s="146"/>
      <c r="I203" s="146"/>
      <c r="J203" s="146"/>
    </row>
    <row r="204" spans="1:10" x14ac:dyDescent="0.25">
      <c r="A204" s="25" t="s">
        <v>240</v>
      </c>
      <c r="B204" s="152">
        <v>7022</v>
      </c>
      <c r="C204" s="146"/>
      <c r="D204" s="146"/>
      <c r="E204" s="146"/>
      <c r="F204" s="146"/>
      <c r="G204" s="146"/>
      <c r="H204" s="146"/>
      <c r="I204" s="146"/>
      <c r="J204" s="146"/>
    </row>
    <row r="205" spans="1:10" x14ac:dyDescent="0.25">
      <c r="A205" s="9" t="s">
        <v>241</v>
      </c>
      <c r="B205" s="152" t="s">
        <v>257</v>
      </c>
      <c r="C205" s="146"/>
      <c r="D205" s="146"/>
      <c r="E205" s="146"/>
      <c r="F205" s="146"/>
      <c r="G205" s="146"/>
      <c r="H205" s="146"/>
      <c r="I205" s="146"/>
      <c r="J205" s="146"/>
    </row>
    <row r="206" spans="1:10" x14ac:dyDescent="0.25">
      <c r="A206" s="9" t="s">
        <v>243</v>
      </c>
      <c r="B206" s="152" t="s">
        <v>258</v>
      </c>
      <c r="C206" s="146"/>
      <c r="D206" s="146"/>
      <c r="E206" s="146"/>
      <c r="F206" s="146"/>
      <c r="G206" s="146"/>
      <c r="H206" s="146"/>
      <c r="I206" s="146"/>
      <c r="J206" s="146"/>
    </row>
    <row r="207" spans="1:10" x14ac:dyDescent="0.25">
      <c r="A207" s="9" t="s">
        <v>245</v>
      </c>
      <c r="B207" s="152" t="s">
        <v>259</v>
      </c>
      <c r="C207" s="146"/>
      <c r="D207" s="146"/>
      <c r="E207" s="146"/>
      <c r="F207" s="146"/>
      <c r="G207" s="146"/>
      <c r="H207" s="146"/>
      <c r="I207" s="146"/>
      <c r="J207" s="146"/>
    </row>
    <row r="208" spans="1:10" x14ac:dyDescent="0.25">
      <c r="A208" s="9" t="s">
        <v>247</v>
      </c>
      <c r="B208" s="152" t="s">
        <v>260</v>
      </c>
      <c r="C208" s="146"/>
      <c r="D208" s="146"/>
      <c r="E208" s="146"/>
      <c r="F208" s="146"/>
      <c r="G208" s="146"/>
      <c r="H208" s="146"/>
      <c r="I208" s="146"/>
      <c r="J208" s="146"/>
    </row>
    <row r="209" spans="1:10" x14ac:dyDescent="0.25">
      <c r="A209" s="25" t="s">
        <v>249</v>
      </c>
      <c r="B209" s="152">
        <v>7023</v>
      </c>
      <c r="C209" s="146"/>
      <c r="D209" s="146"/>
      <c r="E209" s="146"/>
      <c r="F209" s="146"/>
      <c r="G209" s="146"/>
      <c r="H209" s="146"/>
      <c r="I209" s="146"/>
      <c r="J209" s="146"/>
    </row>
    <row r="210" spans="1:10" x14ac:dyDescent="0.25">
      <c r="A210" s="25" t="s">
        <v>250</v>
      </c>
      <c r="B210" s="152">
        <v>7024</v>
      </c>
      <c r="C210" s="146"/>
      <c r="D210" s="146"/>
      <c r="E210" s="146"/>
      <c r="F210" s="146"/>
      <c r="G210" s="146"/>
      <c r="H210" s="146"/>
      <c r="I210" s="146"/>
      <c r="J210" s="146"/>
    </row>
    <row r="211" spans="1:10" ht="24" x14ac:dyDescent="0.25">
      <c r="A211" s="2" t="s">
        <v>261</v>
      </c>
      <c r="B211" s="151">
        <v>7030</v>
      </c>
      <c r="C211" s="146"/>
      <c r="D211" s="146"/>
      <c r="E211" s="146"/>
      <c r="F211" s="146"/>
      <c r="G211" s="146"/>
      <c r="H211" s="146"/>
      <c r="I211" s="146"/>
      <c r="J211" s="146"/>
    </row>
    <row r="212" spans="1:10" ht="24" x14ac:dyDescent="0.25">
      <c r="A212" s="26" t="s">
        <v>262</v>
      </c>
      <c r="B212" s="21"/>
      <c r="C212" s="146"/>
      <c r="D212" s="146"/>
      <c r="E212" s="146"/>
      <c r="F212" s="146"/>
      <c r="G212" s="146"/>
      <c r="H212" s="146"/>
      <c r="I212" s="146"/>
      <c r="J212" s="146"/>
    </row>
    <row r="213" spans="1:10" ht="24" x14ac:dyDescent="0.25">
      <c r="A213" s="2" t="s">
        <v>263</v>
      </c>
      <c r="B213" s="17">
        <v>7040</v>
      </c>
      <c r="C213" s="146"/>
      <c r="D213" s="146"/>
      <c r="E213" s="146"/>
      <c r="F213" s="146"/>
      <c r="G213" s="146"/>
      <c r="H213" s="146"/>
      <c r="I213" s="146"/>
      <c r="J213" s="146"/>
    </row>
    <row r="214" spans="1:10" x14ac:dyDescent="0.25">
      <c r="A214" s="157" t="s">
        <v>264</v>
      </c>
      <c r="B214" s="15">
        <v>7041</v>
      </c>
      <c r="C214" s="146"/>
      <c r="D214" s="146"/>
      <c r="E214" s="146"/>
      <c r="F214" s="146"/>
      <c r="G214" s="146"/>
      <c r="H214" s="146"/>
      <c r="I214" s="146"/>
      <c r="J214" s="146"/>
    </row>
    <row r="215" spans="1:10" ht="24.75" x14ac:dyDescent="0.25">
      <c r="A215" s="158" t="s">
        <v>265</v>
      </c>
      <c r="B215" s="15">
        <v>7042</v>
      </c>
      <c r="C215" s="146"/>
      <c r="D215" s="146"/>
      <c r="E215" s="146"/>
      <c r="F215" s="146"/>
      <c r="G215" s="146"/>
      <c r="H215" s="146"/>
      <c r="I215" s="146"/>
      <c r="J215" s="146"/>
    </row>
    <row r="216" spans="1:10" ht="24.75" x14ac:dyDescent="0.25">
      <c r="A216" s="158" t="s">
        <v>266</v>
      </c>
      <c r="B216" s="15">
        <v>7043</v>
      </c>
      <c r="C216" s="146"/>
      <c r="D216" s="146"/>
      <c r="E216" s="146"/>
      <c r="F216" s="146"/>
      <c r="G216" s="146"/>
      <c r="H216" s="146"/>
      <c r="I216" s="146"/>
      <c r="J216" s="146"/>
    </row>
    <row r="217" spans="1:10" x14ac:dyDescent="0.25">
      <c r="A217" s="158" t="s">
        <v>267</v>
      </c>
      <c r="B217" s="15">
        <v>7044</v>
      </c>
      <c r="C217" s="146"/>
      <c r="D217" s="146"/>
      <c r="E217" s="146"/>
      <c r="F217" s="146"/>
      <c r="G217" s="146"/>
      <c r="H217" s="146"/>
      <c r="I217" s="146"/>
      <c r="J217" s="146"/>
    </row>
    <row r="218" spans="1:10" x14ac:dyDescent="0.25">
      <c r="A218" s="158" t="s">
        <v>268</v>
      </c>
      <c r="B218" s="15">
        <v>7045</v>
      </c>
      <c r="C218" s="146"/>
      <c r="D218" s="146"/>
      <c r="E218" s="146"/>
      <c r="F218" s="146"/>
      <c r="G218" s="146"/>
      <c r="H218" s="146"/>
      <c r="I218" s="146"/>
      <c r="J218" s="146"/>
    </row>
    <row r="219" spans="1:10" x14ac:dyDescent="0.25">
      <c r="A219" s="158" t="s">
        <v>269</v>
      </c>
      <c r="B219" s="15">
        <v>7046</v>
      </c>
      <c r="C219" s="146"/>
      <c r="D219" s="146"/>
      <c r="E219" s="146"/>
      <c r="F219" s="146"/>
      <c r="G219" s="146"/>
      <c r="H219" s="146"/>
      <c r="I219" s="146"/>
      <c r="J219" s="146"/>
    </row>
    <row r="220" spans="1:10" x14ac:dyDescent="0.25">
      <c r="A220" s="8" t="s">
        <v>270</v>
      </c>
      <c r="B220" s="17">
        <v>7050</v>
      </c>
      <c r="C220" s="146"/>
      <c r="D220" s="146"/>
      <c r="E220" s="146"/>
      <c r="F220" s="146"/>
      <c r="G220" s="146"/>
      <c r="H220" s="146"/>
      <c r="I220" s="146"/>
      <c r="J220" s="146"/>
    </row>
    <row r="221" spans="1:10" ht="24.75" x14ac:dyDescent="0.25">
      <c r="A221" s="157" t="s">
        <v>271</v>
      </c>
      <c r="B221" s="15">
        <v>7051</v>
      </c>
      <c r="C221" s="146"/>
      <c r="D221" s="146"/>
      <c r="E221" s="146"/>
      <c r="F221" s="146"/>
      <c r="G221" s="146"/>
      <c r="H221" s="146"/>
      <c r="I221" s="146"/>
      <c r="J221" s="146"/>
    </row>
    <row r="222" spans="1:10" x14ac:dyDescent="0.25">
      <c r="A222" s="157" t="s">
        <v>272</v>
      </c>
      <c r="B222" s="15">
        <v>7052</v>
      </c>
      <c r="C222" s="146"/>
      <c r="D222" s="146"/>
      <c r="E222" s="146"/>
      <c r="F222" s="146"/>
      <c r="G222" s="146"/>
      <c r="H222" s="146"/>
      <c r="I222" s="146"/>
      <c r="J222" s="146"/>
    </row>
    <row r="223" spans="1:10" x14ac:dyDescent="0.25">
      <c r="A223" s="157" t="s">
        <v>273</v>
      </c>
      <c r="B223" s="15">
        <v>7053</v>
      </c>
      <c r="C223" s="146"/>
      <c r="D223" s="146"/>
      <c r="E223" s="146"/>
      <c r="F223" s="146"/>
      <c r="G223" s="146"/>
      <c r="H223" s="146"/>
      <c r="I223" s="146"/>
      <c r="J223" s="146"/>
    </row>
    <row r="224" spans="1:10" x14ac:dyDescent="0.25">
      <c r="A224" s="157" t="s">
        <v>274</v>
      </c>
      <c r="B224" s="15">
        <v>7054</v>
      </c>
      <c r="C224" s="146"/>
      <c r="D224" s="146"/>
      <c r="E224" s="146"/>
      <c r="F224" s="146"/>
      <c r="G224" s="146"/>
      <c r="H224" s="146"/>
      <c r="I224" s="146"/>
      <c r="J224" s="146"/>
    </row>
    <row r="225" spans="1:11" x14ac:dyDescent="0.25">
      <c r="A225" s="8" t="s">
        <v>275</v>
      </c>
      <c r="B225" s="17">
        <v>7060</v>
      </c>
      <c r="C225" s="146">
        <v>14996</v>
      </c>
      <c r="D225" s="146">
        <v>3886</v>
      </c>
      <c r="E225" s="146">
        <f t="shared" ref="E225:E227" si="15">D225-C225</f>
        <v>-11110</v>
      </c>
      <c r="F225" s="147">
        <f t="shared" ref="F225:F229" si="16">D225/C225*100</f>
        <v>25.91357695385436</v>
      </c>
      <c r="G225" s="146">
        <v>14996</v>
      </c>
      <c r="H225" s="146">
        <v>3886</v>
      </c>
      <c r="I225" s="146">
        <f t="shared" ref="I225:I229" si="17">H225-G225</f>
        <v>-11110</v>
      </c>
      <c r="J225" s="147">
        <f t="shared" ref="J225:J229" si="18">H225/G225*100</f>
        <v>25.91357695385436</v>
      </c>
    </row>
    <row r="226" spans="1:11" x14ac:dyDescent="0.25">
      <c r="A226" s="157" t="s">
        <v>276</v>
      </c>
      <c r="B226" s="15">
        <v>7061</v>
      </c>
      <c r="C226" s="146">
        <v>14996</v>
      </c>
      <c r="D226" s="146">
        <v>3886</v>
      </c>
      <c r="E226" s="146">
        <f t="shared" si="15"/>
        <v>-11110</v>
      </c>
      <c r="F226" s="147">
        <f t="shared" si="16"/>
        <v>25.91357695385436</v>
      </c>
      <c r="G226" s="146">
        <v>14996</v>
      </c>
      <c r="H226" s="146">
        <v>3886</v>
      </c>
      <c r="I226" s="146">
        <f t="shared" si="17"/>
        <v>-11110</v>
      </c>
      <c r="J226" s="147">
        <f t="shared" si="18"/>
        <v>25.91357695385436</v>
      </c>
    </row>
    <row r="227" spans="1:11" x14ac:dyDescent="0.25">
      <c r="A227" s="8" t="s">
        <v>277</v>
      </c>
      <c r="B227" s="17">
        <v>7070</v>
      </c>
      <c r="C227" s="155">
        <f t="shared" ref="C227:H227" si="19">C228+C233</f>
        <v>13291.98</v>
      </c>
      <c r="D227" s="155">
        <f t="shared" si="19"/>
        <v>3444.48</v>
      </c>
      <c r="E227" s="155">
        <f t="shared" si="15"/>
        <v>-9847.5</v>
      </c>
      <c r="F227" s="147">
        <f t="shared" si="16"/>
        <v>25.913972184730945</v>
      </c>
      <c r="G227" s="155">
        <f t="shared" si="19"/>
        <v>13291.98</v>
      </c>
      <c r="H227" s="155">
        <f t="shared" si="19"/>
        <v>3444.48</v>
      </c>
      <c r="I227" s="155">
        <f t="shared" si="17"/>
        <v>-9847.5</v>
      </c>
      <c r="J227" s="147">
        <f t="shared" si="18"/>
        <v>25.913972184730945</v>
      </c>
    </row>
    <row r="228" spans="1:11" x14ac:dyDescent="0.25">
      <c r="A228" s="157" t="s">
        <v>278</v>
      </c>
      <c r="B228" s="15">
        <v>7071</v>
      </c>
      <c r="C228" s="155">
        <v>12269.52</v>
      </c>
      <c r="D228" s="155">
        <v>3179.52</v>
      </c>
      <c r="E228" s="155">
        <v>-9090</v>
      </c>
      <c r="F228" s="147">
        <v>25.913972184730898</v>
      </c>
      <c r="G228" s="155">
        <v>12269.52</v>
      </c>
      <c r="H228" s="155">
        <v>3179.52</v>
      </c>
      <c r="I228" s="155">
        <v>-9090</v>
      </c>
      <c r="J228" s="147">
        <v>25.913972184730898</v>
      </c>
    </row>
    <row r="229" spans="1:11" x14ac:dyDescent="0.25">
      <c r="A229" s="159" t="s">
        <v>279</v>
      </c>
      <c r="B229" s="15" t="s">
        <v>280</v>
      </c>
      <c r="C229" s="155">
        <f t="shared" ref="C229:H229" si="20">C193*0.18</f>
        <v>12269.52</v>
      </c>
      <c r="D229" s="155">
        <f t="shared" si="20"/>
        <v>3179.52</v>
      </c>
      <c r="E229" s="155">
        <f>D229-C229</f>
        <v>-9090</v>
      </c>
      <c r="F229" s="147">
        <f t="shared" si="16"/>
        <v>25.913972184730945</v>
      </c>
      <c r="G229" s="155">
        <f t="shared" si="20"/>
        <v>12269.52</v>
      </c>
      <c r="H229" s="155">
        <f t="shared" si="20"/>
        <v>3179.52</v>
      </c>
      <c r="I229" s="155">
        <f t="shared" si="17"/>
        <v>-9090</v>
      </c>
      <c r="J229" s="147">
        <f t="shared" si="18"/>
        <v>25.913972184730945</v>
      </c>
    </row>
    <row r="230" spans="1:11" x14ac:dyDescent="0.25">
      <c r="A230" s="159" t="s">
        <v>281</v>
      </c>
      <c r="B230" s="15" t="s">
        <v>282</v>
      </c>
      <c r="C230" s="146"/>
      <c r="D230" s="146"/>
      <c r="E230" s="146"/>
      <c r="F230" s="146"/>
      <c r="G230" s="146"/>
      <c r="H230" s="146"/>
      <c r="I230" s="146"/>
      <c r="J230" s="146"/>
    </row>
    <row r="231" spans="1:11" x14ac:dyDescent="0.25">
      <c r="A231" s="159" t="s">
        <v>283</v>
      </c>
      <c r="B231" s="15" t="s">
        <v>284</v>
      </c>
      <c r="C231" s="146"/>
      <c r="D231" s="146"/>
      <c r="E231" s="146"/>
      <c r="F231" s="146"/>
      <c r="G231" s="146"/>
      <c r="H231" s="146"/>
      <c r="I231" s="146"/>
      <c r="J231" s="146"/>
    </row>
    <row r="232" spans="1:11" x14ac:dyDescent="0.25">
      <c r="A232" s="159" t="s">
        <v>285</v>
      </c>
      <c r="B232" s="15" t="s">
        <v>286</v>
      </c>
      <c r="C232" s="146"/>
      <c r="D232" s="146"/>
      <c r="E232" s="146"/>
      <c r="F232" s="146"/>
      <c r="G232" s="146"/>
      <c r="H232" s="146"/>
      <c r="I232" s="146"/>
      <c r="J232" s="146"/>
    </row>
    <row r="233" spans="1:11" x14ac:dyDescent="0.25">
      <c r="A233" s="157" t="s">
        <v>287</v>
      </c>
      <c r="B233" s="15">
        <v>7072</v>
      </c>
      <c r="C233" s="155">
        <f t="shared" ref="C233:H233" si="21">C193*0.015</f>
        <v>1022.4599999999999</v>
      </c>
      <c r="D233" s="155">
        <f t="shared" si="21"/>
        <v>264.95999999999998</v>
      </c>
      <c r="E233" s="146">
        <f>D233-C233</f>
        <v>-757.5</v>
      </c>
      <c r="F233" s="147">
        <f>D233/C233*100</f>
        <v>25.913972184730945</v>
      </c>
      <c r="G233" s="155">
        <f t="shared" si="21"/>
        <v>1022.4599999999999</v>
      </c>
      <c r="H233" s="155">
        <f t="shared" si="21"/>
        <v>264.95999999999998</v>
      </c>
      <c r="I233" s="146">
        <f>H233-G233</f>
        <v>-757.5</v>
      </c>
      <c r="J233" s="147">
        <f>H233/G233*100</f>
        <v>25.913972184730945</v>
      </c>
    </row>
    <row r="234" spans="1:11" x14ac:dyDescent="0.25">
      <c r="A234" s="7" t="s">
        <v>288</v>
      </c>
      <c r="B234" s="17"/>
      <c r="C234" s="146"/>
      <c r="D234" s="146"/>
      <c r="E234" s="146"/>
      <c r="F234" s="146"/>
      <c r="G234" s="146"/>
      <c r="H234" s="146"/>
      <c r="I234" s="146"/>
      <c r="J234" s="146"/>
    </row>
    <row r="235" spans="1:11" x14ac:dyDescent="0.25">
      <c r="A235" s="2" t="s">
        <v>289</v>
      </c>
      <c r="B235" s="17">
        <v>7070</v>
      </c>
      <c r="C235" s="146"/>
      <c r="D235" s="146"/>
      <c r="E235" s="146"/>
      <c r="F235" s="146"/>
      <c r="G235" s="146"/>
      <c r="H235" s="146"/>
      <c r="I235" s="146"/>
      <c r="J235" s="146"/>
    </row>
    <row r="236" spans="1:11" x14ac:dyDescent="0.25">
      <c r="A236" s="2" t="s">
        <v>290</v>
      </c>
      <c r="B236" s="17">
        <v>7080</v>
      </c>
      <c r="C236" s="146"/>
      <c r="D236" s="146"/>
      <c r="E236" s="146"/>
      <c r="F236" s="146"/>
      <c r="G236" s="146"/>
      <c r="H236" s="146"/>
      <c r="I236" s="146"/>
      <c r="J236" s="146"/>
    </row>
    <row r="237" spans="1:11" x14ac:dyDescent="0.25">
      <c r="A237" s="18" t="s">
        <v>291</v>
      </c>
      <c r="B237" s="17">
        <v>7090</v>
      </c>
      <c r="C237" s="146"/>
      <c r="D237" s="146"/>
      <c r="E237" s="146"/>
      <c r="F237" s="146"/>
      <c r="G237" s="146"/>
      <c r="H237" s="146"/>
      <c r="I237" s="146"/>
      <c r="J237" s="146"/>
    </row>
    <row r="238" spans="1:11" x14ac:dyDescent="0.25">
      <c r="A238" s="313" t="s">
        <v>514</v>
      </c>
      <c r="B238" s="313"/>
      <c r="C238" s="313"/>
      <c r="D238" s="313"/>
      <c r="E238" s="313"/>
      <c r="F238" s="313"/>
      <c r="G238" s="313"/>
      <c r="H238" s="313"/>
      <c r="I238" s="313"/>
      <c r="J238" s="313"/>
      <c r="K238" s="34"/>
    </row>
    <row r="239" spans="1:11" ht="36" x14ac:dyDescent="0.25">
      <c r="A239" s="160" t="s">
        <v>515</v>
      </c>
      <c r="B239" s="17">
        <v>7100</v>
      </c>
      <c r="C239" s="146"/>
      <c r="D239" s="146"/>
      <c r="E239" s="161" t="s">
        <v>516</v>
      </c>
      <c r="F239" s="161" t="s">
        <v>516</v>
      </c>
      <c r="G239" s="146"/>
      <c r="H239" s="146"/>
      <c r="I239" s="161" t="s">
        <v>516</v>
      </c>
      <c r="J239" s="161" t="s">
        <v>516</v>
      </c>
      <c r="K239" s="162"/>
    </row>
    <row r="240" spans="1:11" ht="36" x14ac:dyDescent="0.25">
      <c r="A240" s="2" t="s">
        <v>517</v>
      </c>
      <c r="B240" s="17">
        <v>7110</v>
      </c>
      <c r="C240" s="146"/>
      <c r="D240" s="146"/>
      <c r="E240" s="161" t="s">
        <v>516</v>
      </c>
      <c r="F240" s="161" t="s">
        <v>516</v>
      </c>
      <c r="G240" s="146"/>
      <c r="H240" s="146"/>
      <c r="I240" s="161" t="s">
        <v>516</v>
      </c>
      <c r="J240" s="161" t="s">
        <v>516</v>
      </c>
      <c r="K240" s="162"/>
    </row>
    <row r="241" spans="1:11" ht="36" x14ac:dyDescent="0.25">
      <c r="A241" s="2" t="s">
        <v>518</v>
      </c>
      <c r="B241" s="17">
        <v>7120</v>
      </c>
      <c r="C241" s="146"/>
      <c r="D241" s="146"/>
      <c r="E241" s="161" t="s">
        <v>516</v>
      </c>
      <c r="F241" s="161" t="s">
        <v>516</v>
      </c>
      <c r="G241" s="146"/>
      <c r="H241" s="146"/>
      <c r="I241" s="161" t="s">
        <v>516</v>
      </c>
      <c r="J241" s="161" t="s">
        <v>516</v>
      </c>
      <c r="K241" s="162"/>
    </row>
    <row r="242" spans="1:11" ht="36" x14ac:dyDescent="0.25">
      <c r="A242" s="2" t="s">
        <v>519</v>
      </c>
      <c r="B242" s="17">
        <v>7130</v>
      </c>
      <c r="C242" s="146"/>
      <c r="D242" s="146"/>
      <c r="E242" s="161" t="s">
        <v>516</v>
      </c>
      <c r="F242" s="161" t="s">
        <v>516</v>
      </c>
      <c r="G242" s="146"/>
      <c r="H242" s="146"/>
      <c r="I242" s="161" t="s">
        <v>516</v>
      </c>
      <c r="J242" s="161" t="s">
        <v>516</v>
      </c>
      <c r="K242" s="162"/>
    </row>
    <row r="243" spans="1:11" x14ac:dyDescent="0.25">
      <c r="H243" s="44"/>
      <c r="I243" s="44"/>
      <c r="J243" s="44"/>
      <c r="K243" s="44"/>
    </row>
    <row r="244" spans="1:11" x14ac:dyDescent="0.25">
      <c r="H244" s="44"/>
      <c r="I244" s="44"/>
      <c r="J244" s="44"/>
      <c r="K244" s="44"/>
    </row>
    <row r="245" spans="1:11" x14ac:dyDescent="0.25">
      <c r="A245" s="27" t="s">
        <v>397</v>
      </c>
      <c r="B245" s="28"/>
      <c r="C245" s="28"/>
      <c r="D245" s="27"/>
      <c r="E245" s="263"/>
      <c r="F245" s="263"/>
      <c r="G245" s="27"/>
      <c r="H245" s="244" t="s">
        <v>293</v>
      </c>
      <c r="I245" s="244"/>
      <c r="J245" s="244"/>
      <c r="K245" s="44"/>
    </row>
    <row r="246" spans="1:11" x14ac:dyDescent="0.25">
      <c r="A246" s="29" t="s">
        <v>323</v>
      </c>
      <c r="B246" s="30"/>
      <c r="C246" s="30"/>
      <c r="D246" s="27"/>
      <c r="E246" s="31" t="s">
        <v>324</v>
      </c>
      <c r="F246" s="31"/>
      <c r="G246" s="27"/>
      <c r="H246" s="236" t="s">
        <v>296</v>
      </c>
      <c r="I246" s="236"/>
      <c r="J246" s="236"/>
      <c r="K246" s="44"/>
    </row>
    <row r="247" spans="1:11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11" x14ac:dyDescent="0.25">
      <c r="A248" s="33" t="s">
        <v>297</v>
      </c>
      <c r="B248" s="27"/>
      <c r="C248" s="27"/>
      <c r="D248" s="27"/>
      <c r="E248" s="27"/>
      <c r="F248" s="27"/>
      <c r="G248" s="27"/>
      <c r="H248" s="27"/>
      <c r="I248" s="27"/>
    </row>
    <row r="252" spans="1:11" x14ac:dyDescent="0.25">
      <c r="A252" s="14" t="s">
        <v>298</v>
      </c>
      <c r="H252" s="237" t="s">
        <v>299</v>
      </c>
      <c r="I252" s="237"/>
      <c r="J252" s="237"/>
    </row>
  </sheetData>
  <mergeCells count="22">
    <mergeCell ref="E245:F245"/>
    <mergeCell ref="H245:J245"/>
    <mergeCell ref="H246:J246"/>
    <mergeCell ref="H252:J252"/>
    <mergeCell ref="A11:A12"/>
    <mergeCell ref="B11:B12"/>
    <mergeCell ref="A146:J146"/>
    <mergeCell ref="A157:J157"/>
    <mergeCell ref="A173:J173"/>
    <mergeCell ref="A182:J182"/>
    <mergeCell ref="A238:J238"/>
    <mergeCell ref="A14:J14"/>
    <mergeCell ref="A15:J15"/>
    <mergeCell ref="A56:J56"/>
    <mergeCell ref="A116:J116"/>
    <mergeCell ref="A129:J129"/>
    <mergeCell ref="A6:J6"/>
    <mergeCell ref="A7:J7"/>
    <mergeCell ref="A8:J8"/>
    <mergeCell ref="A9:J9"/>
    <mergeCell ref="C11:F11"/>
    <mergeCell ref="G11:J11"/>
  </mergeCells>
  <pageMargins left="0" right="0" top="0" bottom="0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P20" sqref="P20"/>
    </sheetView>
  </sheetViews>
  <sheetFormatPr defaultColWidth="9" defaultRowHeight="15" x14ac:dyDescent="0.25"/>
  <cols>
    <col min="1" max="1" width="5.42578125" customWidth="1"/>
    <col min="2" max="2" width="13.42578125" customWidth="1"/>
    <col min="3" max="3" width="5.140625" customWidth="1"/>
    <col min="4" max="4" width="4.42578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4" width="4.42578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42578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U1" s="42" t="s">
        <v>300</v>
      </c>
      <c r="V1" s="42"/>
      <c r="W1" s="42"/>
      <c r="X1" s="42"/>
      <c r="Y1" s="42"/>
      <c r="Z1" s="42"/>
      <c r="AA1" s="42"/>
      <c r="AB1" s="42"/>
    </row>
    <row r="2" spans="1:29" x14ac:dyDescent="0.25">
      <c r="A2" s="246" t="s">
        <v>301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34"/>
    </row>
    <row r="3" spans="1:29" x14ac:dyDescent="0.25">
      <c r="A3" s="247" t="s">
        <v>302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34"/>
    </row>
    <row r="4" spans="1:29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248" t="s">
        <v>303</v>
      </c>
      <c r="Z4" s="248"/>
      <c r="AA4" s="248"/>
      <c r="AB4" s="248"/>
      <c r="AC4" s="34"/>
    </row>
    <row r="5" spans="1:29" x14ac:dyDescent="0.25">
      <c r="A5" s="252" t="s">
        <v>304</v>
      </c>
      <c r="B5" s="249" t="s">
        <v>305</v>
      </c>
      <c r="C5" s="253" t="s">
        <v>306</v>
      </c>
      <c r="D5" s="249" t="s">
        <v>307</v>
      </c>
      <c r="E5" s="249"/>
      <c r="F5" s="249"/>
      <c r="G5" s="249"/>
      <c r="H5" s="249"/>
      <c r="I5" s="249" t="s">
        <v>308</v>
      </c>
      <c r="J5" s="249"/>
      <c r="K5" s="249"/>
      <c r="L5" s="249"/>
      <c r="M5" s="249"/>
      <c r="N5" s="249" t="s">
        <v>309</v>
      </c>
      <c r="O5" s="249"/>
      <c r="P5" s="249"/>
      <c r="Q5" s="249"/>
      <c r="R5" s="249"/>
      <c r="S5" s="249" t="s">
        <v>310</v>
      </c>
      <c r="T5" s="249"/>
      <c r="U5" s="249"/>
      <c r="V5" s="249"/>
      <c r="W5" s="249"/>
      <c r="X5" s="249" t="s">
        <v>311</v>
      </c>
      <c r="Y5" s="249"/>
      <c r="Z5" s="249"/>
      <c r="AA5" s="249"/>
      <c r="AB5" s="249"/>
      <c r="AC5" s="34"/>
    </row>
    <row r="6" spans="1:29" x14ac:dyDescent="0.25">
      <c r="A6" s="252"/>
      <c r="B6" s="249"/>
      <c r="C6" s="254"/>
      <c r="D6" s="249" t="s">
        <v>312</v>
      </c>
      <c r="E6" s="249" t="s">
        <v>313</v>
      </c>
      <c r="F6" s="249"/>
      <c r="G6" s="249"/>
      <c r="H6" s="249"/>
      <c r="I6" s="249" t="s">
        <v>312</v>
      </c>
      <c r="J6" s="249" t="s">
        <v>313</v>
      </c>
      <c r="K6" s="249"/>
      <c r="L6" s="249"/>
      <c r="M6" s="249"/>
      <c r="N6" s="249" t="s">
        <v>312</v>
      </c>
      <c r="O6" s="249" t="s">
        <v>313</v>
      </c>
      <c r="P6" s="249"/>
      <c r="Q6" s="249"/>
      <c r="R6" s="249"/>
      <c r="S6" s="249" t="s">
        <v>312</v>
      </c>
      <c r="T6" s="249" t="s">
        <v>313</v>
      </c>
      <c r="U6" s="249"/>
      <c r="V6" s="249"/>
      <c r="W6" s="249"/>
      <c r="X6" s="249" t="s">
        <v>312</v>
      </c>
      <c r="Y6" s="249" t="s">
        <v>313</v>
      </c>
      <c r="Z6" s="249"/>
      <c r="AA6" s="249"/>
      <c r="AB6" s="249"/>
      <c r="AC6" s="34"/>
    </row>
    <row r="7" spans="1:29" x14ac:dyDescent="0.25">
      <c r="A7" s="252"/>
      <c r="B7" s="249"/>
      <c r="C7" s="255"/>
      <c r="D7" s="249"/>
      <c r="E7" s="85" t="s">
        <v>314</v>
      </c>
      <c r="F7" s="85" t="s">
        <v>315</v>
      </c>
      <c r="G7" s="85" t="s">
        <v>316</v>
      </c>
      <c r="H7" s="85" t="s">
        <v>317</v>
      </c>
      <c r="I7" s="249"/>
      <c r="J7" s="85" t="s">
        <v>314</v>
      </c>
      <c r="K7" s="85" t="s">
        <v>315</v>
      </c>
      <c r="L7" s="85" t="s">
        <v>316</v>
      </c>
      <c r="M7" s="85" t="s">
        <v>317</v>
      </c>
      <c r="N7" s="249"/>
      <c r="O7" s="85" t="s">
        <v>314</v>
      </c>
      <c r="P7" s="85" t="s">
        <v>315</v>
      </c>
      <c r="Q7" s="85" t="s">
        <v>316</v>
      </c>
      <c r="R7" s="85" t="s">
        <v>317</v>
      </c>
      <c r="S7" s="249"/>
      <c r="T7" s="85" t="s">
        <v>314</v>
      </c>
      <c r="U7" s="85" t="s">
        <v>315</v>
      </c>
      <c r="V7" s="85" t="s">
        <v>316</v>
      </c>
      <c r="W7" s="85" t="s">
        <v>317</v>
      </c>
      <c r="X7" s="249"/>
      <c r="Y7" s="85" t="s">
        <v>314</v>
      </c>
      <c r="Z7" s="85" t="s">
        <v>315</v>
      </c>
      <c r="AA7" s="85" t="s">
        <v>316</v>
      </c>
      <c r="AB7" s="85" t="s">
        <v>317</v>
      </c>
      <c r="AC7" s="34"/>
    </row>
    <row r="8" spans="1:29" x14ac:dyDescent="0.25">
      <c r="A8" s="36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  <c r="K8" s="85">
        <v>11</v>
      </c>
      <c r="L8" s="85">
        <v>12</v>
      </c>
      <c r="M8" s="85">
        <v>13</v>
      </c>
      <c r="N8" s="85">
        <v>14</v>
      </c>
      <c r="O8" s="85">
        <v>15</v>
      </c>
      <c r="P8" s="85">
        <v>16</v>
      </c>
      <c r="Q8" s="85">
        <v>17</v>
      </c>
      <c r="R8" s="85">
        <v>18</v>
      </c>
      <c r="S8" s="85">
        <v>19</v>
      </c>
      <c r="T8" s="85">
        <v>20</v>
      </c>
      <c r="U8" s="85">
        <v>21</v>
      </c>
      <c r="V8" s="85">
        <v>22</v>
      </c>
      <c r="W8" s="85">
        <v>23</v>
      </c>
      <c r="X8" s="85">
        <v>24</v>
      </c>
      <c r="Y8" s="85">
        <v>25</v>
      </c>
      <c r="Z8" s="85">
        <v>26</v>
      </c>
      <c r="AA8" s="85">
        <v>27</v>
      </c>
      <c r="AB8" s="85">
        <v>28</v>
      </c>
      <c r="AC8" s="34"/>
    </row>
    <row r="9" spans="1:29" ht="26.25" customHeight="1" x14ac:dyDescent="0.25">
      <c r="A9" s="36">
        <v>1</v>
      </c>
      <c r="B9" s="86" t="s">
        <v>192</v>
      </c>
      <c r="C9" s="85">
        <v>3110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34"/>
    </row>
    <row r="10" spans="1:29" ht="48.75" customHeight="1" x14ac:dyDescent="0.25">
      <c r="A10" s="36">
        <v>2</v>
      </c>
      <c r="B10" s="86" t="s">
        <v>318</v>
      </c>
      <c r="C10" s="85">
        <v>3120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34"/>
    </row>
    <row r="11" spans="1:29" ht="66" customHeight="1" x14ac:dyDescent="0.25">
      <c r="A11" s="36">
        <v>3</v>
      </c>
      <c r="B11" s="86" t="s">
        <v>194</v>
      </c>
      <c r="C11" s="85">
        <v>3130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34"/>
    </row>
    <row r="12" spans="1:29" ht="98.25" customHeight="1" x14ac:dyDescent="0.25">
      <c r="A12" s="36">
        <v>4</v>
      </c>
      <c r="B12" s="86" t="s">
        <v>319</v>
      </c>
      <c r="C12" s="85">
        <v>3140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34"/>
    </row>
    <row r="13" spans="1:29" ht="71.25" customHeight="1" x14ac:dyDescent="0.25">
      <c r="A13" s="36">
        <v>5</v>
      </c>
      <c r="B13" s="86" t="s">
        <v>320</v>
      </c>
      <c r="C13" s="85">
        <v>3150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34"/>
    </row>
    <row r="14" spans="1:29" ht="21" customHeight="1" x14ac:dyDescent="0.25">
      <c r="A14" s="36">
        <v>6</v>
      </c>
      <c r="B14" s="86" t="s">
        <v>197</v>
      </c>
      <c r="C14" s="85">
        <v>3160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34"/>
    </row>
    <row r="15" spans="1:29" x14ac:dyDescent="0.25">
      <c r="A15" s="36"/>
      <c r="B15" s="87" t="s">
        <v>311</v>
      </c>
      <c r="C15" s="87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34"/>
    </row>
    <row r="16" spans="1:29" x14ac:dyDescent="0.25">
      <c r="A16" s="36"/>
      <c r="B16" s="87" t="s">
        <v>321</v>
      </c>
      <c r="C16" s="87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34"/>
    </row>
    <row r="17" spans="1:29" ht="25.5" customHeight="1" x14ac:dyDescent="0.25">
      <c r="A17" s="35"/>
      <c r="B17" s="256" t="s">
        <v>292</v>
      </c>
      <c r="C17" s="256"/>
      <c r="D17" s="256"/>
      <c r="E17" s="256"/>
      <c r="F17" s="35"/>
      <c r="G17" s="35"/>
      <c r="H17" s="35"/>
      <c r="I17" s="35"/>
      <c r="J17" s="257" t="s">
        <v>322</v>
      </c>
      <c r="K17" s="257"/>
      <c r="L17" s="257"/>
      <c r="M17" s="257"/>
      <c r="N17" s="257"/>
      <c r="O17" s="257"/>
      <c r="P17" s="257"/>
      <c r="Q17" s="257"/>
      <c r="R17" s="257"/>
      <c r="S17" s="257"/>
      <c r="T17" s="35"/>
      <c r="U17" s="35"/>
      <c r="V17" s="258"/>
      <c r="W17" s="258"/>
      <c r="X17" s="258"/>
      <c r="Y17" s="35"/>
      <c r="Z17" s="35"/>
      <c r="AA17" s="35"/>
      <c r="AB17" s="35"/>
      <c r="AC17" s="34"/>
    </row>
    <row r="18" spans="1:29" x14ac:dyDescent="0.25">
      <c r="A18" s="35"/>
      <c r="B18" s="204" t="s">
        <v>323</v>
      </c>
      <c r="C18" s="204"/>
      <c r="D18" s="204"/>
      <c r="E18" s="204"/>
      <c r="F18" s="35"/>
      <c r="G18" s="35"/>
      <c r="H18" s="35"/>
      <c r="I18" s="35"/>
      <c r="J18" s="204" t="s">
        <v>324</v>
      </c>
      <c r="K18" s="204"/>
      <c r="L18" s="204"/>
      <c r="M18" s="204"/>
      <c r="N18" s="204"/>
      <c r="O18" s="204"/>
      <c r="P18" s="204"/>
      <c r="Q18" s="204"/>
      <c r="R18" s="204"/>
      <c r="S18" s="204"/>
      <c r="T18" s="204" t="s">
        <v>296</v>
      </c>
      <c r="U18" s="204"/>
      <c r="V18" s="204"/>
      <c r="W18" s="204"/>
      <c r="X18" s="204"/>
      <c r="Y18" s="204"/>
      <c r="Z18" s="204"/>
      <c r="AA18" s="204"/>
      <c r="AB18" s="35"/>
      <c r="AC18" s="34"/>
    </row>
    <row r="19" spans="1:29" x14ac:dyDescent="0.25">
      <c r="A19" s="88"/>
      <c r="B19" s="82" t="s">
        <v>297</v>
      </c>
      <c r="C19" s="82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34"/>
    </row>
    <row r="20" spans="1:29" ht="42" customHeight="1" x14ac:dyDescent="0.25">
      <c r="B20" s="250" t="s">
        <v>298</v>
      </c>
      <c r="C20" s="250"/>
      <c r="D20" s="250"/>
      <c r="V20" s="251" t="s">
        <v>299</v>
      </c>
      <c r="W20" s="251"/>
      <c r="X20" s="251"/>
      <c r="Y20" s="251"/>
    </row>
  </sheetData>
  <mergeCells count="29">
    <mergeCell ref="B20:D20"/>
    <mergeCell ref="V20:Y20"/>
    <mergeCell ref="A5:A7"/>
    <mergeCell ref="B5:B7"/>
    <mergeCell ref="C5:C7"/>
    <mergeCell ref="D6:D7"/>
    <mergeCell ref="I6:I7"/>
    <mergeCell ref="N6:N7"/>
    <mergeCell ref="S6:S7"/>
    <mergeCell ref="X6:X7"/>
    <mergeCell ref="B17:E17"/>
    <mergeCell ref="J17:S17"/>
    <mergeCell ref="V17:X17"/>
    <mergeCell ref="B18:E18"/>
    <mergeCell ref="J18:S18"/>
    <mergeCell ref="T18:AA18"/>
    <mergeCell ref="E6:H6"/>
    <mergeCell ref="J6:M6"/>
    <mergeCell ref="O6:R6"/>
    <mergeCell ref="T6:W6"/>
    <mergeCell ref="Y6:AB6"/>
    <mergeCell ref="A2:AB2"/>
    <mergeCell ref="A3:AB3"/>
    <mergeCell ref="Y4:AB4"/>
    <mergeCell ref="D5:H5"/>
    <mergeCell ref="I5:M5"/>
    <mergeCell ref="N5:R5"/>
    <mergeCell ref="S5:W5"/>
    <mergeCell ref="X5:AB5"/>
  </mergeCells>
  <pageMargins left="0" right="0" top="0" bottom="0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K27" sqref="K27"/>
    </sheetView>
  </sheetViews>
  <sheetFormatPr defaultColWidth="9"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259" t="s">
        <v>325</v>
      </c>
      <c r="K1" s="259"/>
      <c r="L1" s="259"/>
      <c r="M1" s="259"/>
    </row>
    <row r="2" spans="1:13" x14ac:dyDescent="0.25">
      <c r="J2" s="259" t="s">
        <v>326</v>
      </c>
      <c r="K2" s="259"/>
      <c r="L2" s="259"/>
      <c r="M2" s="259"/>
    </row>
    <row r="3" spans="1:13" x14ac:dyDescent="0.25">
      <c r="A3" s="260" t="s">
        <v>327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x14ac:dyDescent="0.25">
      <c r="A4" s="261" t="s">
        <v>328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262" t="s">
        <v>329</v>
      </c>
      <c r="M5" s="262"/>
    </row>
    <row r="6" spans="1:13" x14ac:dyDescent="0.25">
      <c r="A6" s="252" t="s">
        <v>304</v>
      </c>
      <c r="B6" s="252" t="s">
        <v>330</v>
      </c>
      <c r="C6" s="252" t="s">
        <v>331</v>
      </c>
      <c r="D6" s="252" t="s">
        <v>332</v>
      </c>
      <c r="E6" s="252" t="s">
        <v>333</v>
      </c>
      <c r="F6" s="252" t="s">
        <v>334</v>
      </c>
      <c r="G6" s="252" t="s">
        <v>335</v>
      </c>
      <c r="H6" s="252"/>
      <c r="I6" s="252"/>
      <c r="J6" s="252"/>
      <c r="K6" s="252"/>
      <c r="L6" s="252" t="s">
        <v>336</v>
      </c>
      <c r="M6" s="252" t="s">
        <v>337</v>
      </c>
    </row>
    <row r="7" spans="1:13" x14ac:dyDescent="0.25">
      <c r="A7" s="252"/>
      <c r="B7" s="252"/>
      <c r="C7" s="252"/>
      <c r="D7" s="252"/>
      <c r="E7" s="252"/>
      <c r="F7" s="252"/>
      <c r="G7" s="252" t="s">
        <v>338</v>
      </c>
      <c r="H7" s="252" t="s">
        <v>339</v>
      </c>
      <c r="I7" s="252" t="s">
        <v>340</v>
      </c>
      <c r="J7" s="252"/>
      <c r="K7" s="252"/>
      <c r="L7" s="252"/>
      <c r="M7" s="252"/>
    </row>
    <row r="8" spans="1:13" ht="125.25" customHeight="1" x14ac:dyDescent="0.25">
      <c r="A8" s="252"/>
      <c r="B8" s="252"/>
      <c r="C8" s="252"/>
      <c r="D8" s="252"/>
      <c r="E8" s="252"/>
      <c r="F8" s="252"/>
      <c r="G8" s="252"/>
      <c r="H8" s="252"/>
      <c r="I8" s="36" t="s">
        <v>341</v>
      </c>
      <c r="J8" s="36" t="s">
        <v>342</v>
      </c>
      <c r="K8" s="36" t="s">
        <v>343</v>
      </c>
      <c r="L8" s="252"/>
      <c r="M8" s="252"/>
    </row>
    <row r="9" spans="1:13" x14ac:dyDescent="0.25">
      <c r="A9" s="84">
        <v>1</v>
      </c>
      <c r="B9" s="84">
        <v>2</v>
      </c>
      <c r="C9" s="84">
        <v>3</v>
      </c>
      <c r="D9" s="84">
        <v>4</v>
      </c>
      <c r="E9" s="84">
        <v>5</v>
      </c>
      <c r="F9" s="84">
        <v>6</v>
      </c>
      <c r="G9" s="84">
        <v>7</v>
      </c>
      <c r="H9" s="84">
        <v>8</v>
      </c>
      <c r="I9" s="84">
        <v>9</v>
      </c>
      <c r="J9" s="84">
        <v>10</v>
      </c>
      <c r="K9" s="84">
        <v>11</v>
      </c>
      <c r="L9" s="84">
        <v>12</v>
      </c>
      <c r="M9" s="84">
        <v>13</v>
      </c>
    </row>
    <row r="10" spans="1:13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3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27"/>
      <c r="B20" s="39"/>
      <c r="C20" s="27"/>
      <c r="D20" s="27"/>
      <c r="E20" s="27"/>
      <c r="F20" s="263"/>
      <c r="G20" s="263"/>
      <c r="H20" s="48"/>
      <c r="I20" s="27"/>
      <c r="J20" s="258"/>
      <c r="K20" s="258"/>
      <c r="L20" s="258"/>
      <c r="M20" s="27"/>
    </row>
    <row r="21" spans="1:13" x14ac:dyDescent="0.25">
      <c r="A21" s="27"/>
      <c r="B21" s="64" t="s">
        <v>323</v>
      </c>
      <c r="C21" s="27"/>
      <c r="D21" s="27"/>
      <c r="E21" s="27"/>
      <c r="F21" s="264" t="s">
        <v>324</v>
      </c>
      <c r="G21" s="264"/>
      <c r="H21" s="264"/>
      <c r="I21" s="27"/>
      <c r="J21" s="204" t="s">
        <v>296</v>
      </c>
      <c r="K21" s="204"/>
      <c r="L21" s="204"/>
      <c r="M21" s="27"/>
    </row>
    <row r="22" spans="1:13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27"/>
      <c r="B23" s="82" t="s">
        <v>297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6" spans="1:13" x14ac:dyDescent="0.25">
      <c r="B26" s="14" t="s">
        <v>298</v>
      </c>
      <c r="J26" s="237" t="s">
        <v>299</v>
      </c>
      <c r="K26" s="237"/>
      <c r="L26" s="237"/>
    </row>
  </sheetData>
  <mergeCells count="22">
    <mergeCell ref="J26:L26"/>
    <mergeCell ref="A6:A8"/>
    <mergeCell ref="B6:B8"/>
    <mergeCell ref="C6:C8"/>
    <mergeCell ref="D6:D8"/>
    <mergeCell ref="E6:E8"/>
    <mergeCell ref="F6:F8"/>
    <mergeCell ref="G7:G8"/>
    <mergeCell ref="H7:H8"/>
    <mergeCell ref="L6:L8"/>
    <mergeCell ref="G6:K6"/>
    <mergeCell ref="I7:K7"/>
    <mergeCell ref="F20:G20"/>
    <mergeCell ref="J20:L20"/>
    <mergeCell ref="F21:H21"/>
    <mergeCell ref="J21:L21"/>
    <mergeCell ref="J1:M1"/>
    <mergeCell ref="J2:M2"/>
    <mergeCell ref="A3:M3"/>
    <mergeCell ref="A4:M4"/>
    <mergeCell ref="L5:M5"/>
    <mergeCell ref="M6:M8"/>
  </mergeCells>
  <pageMargins left="0" right="0" top="0" bottom="0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4" sqref="A4:XFD4"/>
    </sheetView>
  </sheetViews>
  <sheetFormatPr defaultColWidth="9" defaultRowHeight="15" x14ac:dyDescent="0.25"/>
  <cols>
    <col min="1" max="1" width="25" customWidth="1"/>
    <col min="5" max="5" width="9.42578125" customWidth="1"/>
    <col min="6" max="6" width="10.7109375" customWidth="1"/>
    <col min="7" max="7" width="9.85546875" customWidth="1"/>
    <col min="9" max="10" width="10.42578125" customWidth="1"/>
    <col min="11" max="11" width="8.42578125" customWidth="1"/>
    <col min="13" max="13" width="10.42578125" customWidth="1"/>
  </cols>
  <sheetData>
    <row r="1" spans="1:13" x14ac:dyDescent="0.25">
      <c r="A1" s="42"/>
      <c r="B1" s="42"/>
      <c r="C1" s="42"/>
      <c r="D1" s="42"/>
      <c r="E1" s="42"/>
      <c r="F1" s="42"/>
      <c r="G1" s="42"/>
      <c r="H1" s="42"/>
      <c r="I1" s="265" t="s">
        <v>344</v>
      </c>
      <c r="J1" s="265"/>
      <c r="K1" s="265"/>
      <c r="L1" s="265"/>
      <c r="M1" s="265"/>
    </row>
    <row r="2" spans="1:13" x14ac:dyDescent="0.25">
      <c r="A2" s="42"/>
      <c r="B2" s="42"/>
      <c r="C2" s="42"/>
      <c r="D2" s="42"/>
      <c r="E2" s="42"/>
      <c r="F2" s="42"/>
      <c r="G2" s="42"/>
      <c r="H2" s="42"/>
      <c r="I2" s="42"/>
      <c r="J2" s="266" t="s">
        <v>345</v>
      </c>
      <c r="K2" s="266"/>
      <c r="L2" s="266"/>
      <c r="M2" s="266"/>
    </row>
    <row r="3" spans="1:13" ht="15.75" x14ac:dyDescent="0.25">
      <c r="A3" s="267" t="s">
        <v>346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65" t="s">
        <v>347</v>
      </c>
    </row>
    <row r="5" spans="1:13" ht="45" customHeight="1" x14ac:dyDescent="0.25">
      <c r="A5" s="252" t="s">
        <v>348</v>
      </c>
      <c r="B5" s="252" t="s">
        <v>349</v>
      </c>
      <c r="C5" s="252"/>
      <c r="D5" s="252"/>
      <c r="E5" s="252" t="s">
        <v>350</v>
      </c>
      <c r="F5" s="252" t="s">
        <v>351</v>
      </c>
      <c r="G5" s="252"/>
      <c r="H5" s="252"/>
      <c r="I5" s="252"/>
      <c r="J5" s="252"/>
      <c r="K5" s="252" t="s">
        <v>352</v>
      </c>
      <c r="L5" s="252"/>
      <c r="M5" s="252"/>
    </row>
    <row r="6" spans="1:13" x14ac:dyDescent="0.25">
      <c r="A6" s="252"/>
      <c r="B6" s="252" t="s">
        <v>311</v>
      </c>
      <c r="C6" s="252" t="s">
        <v>340</v>
      </c>
      <c r="D6" s="252"/>
      <c r="E6" s="252"/>
      <c r="F6" s="252" t="s">
        <v>353</v>
      </c>
      <c r="G6" s="252" t="s">
        <v>354</v>
      </c>
      <c r="H6" s="252" t="s">
        <v>355</v>
      </c>
      <c r="I6" s="252" t="s">
        <v>356</v>
      </c>
      <c r="J6" s="252" t="s">
        <v>357</v>
      </c>
      <c r="K6" s="252" t="s">
        <v>311</v>
      </c>
      <c r="L6" s="252" t="s">
        <v>340</v>
      </c>
      <c r="M6" s="252"/>
    </row>
    <row r="7" spans="1:13" ht="47.25" customHeight="1" x14ac:dyDescent="0.25">
      <c r="A7" s="252"/>
      <c r="B7" s="252"/>
      <c r="C7" s="36" t="s">
        <v>358</v>
      </c>
      <c r="D7" s="36" t="s">
        <v>359</v>
      </c>
      <c r="E7" s="252"/>
      <c r="F7" s="252"/>
      <c r="G7" s="252"/>
      <c r="H7" s="252"/>
      <c r="I7" s="252"/>
      <c r="J7" s="252"/>
      <c r="K7" s="252"/>
      <c r="L7" s="36" t="s">
        <v>358</v>
      </c>
      <c r="M7" s="36" t="s">
        <v>359</v>
      </c>
    </row>
    <row r="8" spans="1:13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</row>
    <row r="9" spans="1:13" ht="25.5" x14ac:dyDescent="0.25">
      <c r="A9" s="81" t="s">
        <v>360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5">
      <c r="A10" s="81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5">
      <c r="A11" s="81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39.75" customHeight="1" x14ac:dyDescent="0.25">
      <c r="A12" s="81" t="s">
        <v>361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5">
      <c r="A13" s="81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81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25.5" x14ac:dyDescent="0.25">
      <c r="A15" s="81" t="s">
        <v>362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81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5">
      <c r="A17" s="81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81" t="s">
        <v>311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46" t="s">
        <v>292</v>
      </c>
      <c r="B20" s="27"/>
      <c r="C20" s="27"/>
      <c r="D20" s="268" t="s">
        <v>322</v>
      </c>
      <c r="E20" s="268"/>
      <c r="F20" s="268"/>
      <c r="G20" s="27"/>
      <c r="H20" s="27"/>
      <c r="I20" s="258"/>
      <c r="J20" s="258"/>
      <c r="K20" s="258"/>
      <c r="L20" s="27"/>
      <c r="M20" s="27"/>
    </row>
    <row r="21" spans="1:13" x14ac:dyDescent="0.25">
      <c r="A21" s="64" t="s">
        <v>323</v>
      </c>
      <c r="B21" s="27"/>
      <c r="C21" s="27"/>
      <c r="D21" s="264" t="s">
        <v>324</v>
      </c>
      <c r="E21" s="264"/>
      <c r="F21" s="264"/>
      <c r="G21" s="27"/>
      <c r="H21" s="27"/>
      <c r="I21" s="204" t="s">
        <v>296</v>
      </c>
      <c r="J21" s="204"/>
      <c r="K21" s="204"/>
      <c r="L21" s="27"/>
      <c r="M21" s="27"/>
    </row>
    <row r="22" spans="1:13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82" t="s">
        <v>297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6" spans="1:13" ht="30" x14ac:dyDescent="0.25">
      <c r="A26" s="83" t="s">
        <v>298</v>
      </c>
      <c r="I26" s="237" t="s">
        <v>299</v>
      </c>
      <c r="J26" s="237"/>
      <c r="K26" s="237"/>
    </row>
  </sheetData>
  <mergeCells count="22">
    <mergeCell ref="I26:K26"/>
    <mergeCell ref="A5:A7"/>
    <mergeCell ref="B6:B7"/>
    <mergeCell ref="E5:E7"/>
    <mergeCell ref="F6:F7"/>
    <mergeCell ref="G6:G7"/>
    <mergeCell ref="H6:H7"/>
    <mergeCell ref="I6:I7"/>
    <mergeCell ref="J6:J7"/>
    <mergeCell ref="K6:K7"/>
    <mergeCell ref="C6:D6"/>
    <mergeCell ref="L6:M6"/>
    <mergeCell ref="D20:F20"/>
    <mergeCell ref="I20:K20"/>
    <mergeCell ref="D21:F21"/>
    <mergeCell ref="I21:K21"/>
    <mergeCell ref="I1:M1"/>
    <mergeCell ref="J2:M2"/>
    <mergeCell ref="A3:M3"/>
    <mergeCell ref="B5:D5"/>
    <mergeCell ref="F5:J5"/>
    <mergeCell ref="K5:M5"/>
  </mergeCells>
  <pageMargins left="0" right="0" top="0" bottom="0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F34" sqref="F34"/>
    </sheetView>
  </sheetViews>
  <sheetFormatPr defaultColWidth="9" defaultRowHeight="15" x14ac:dyDescent="0.25"/>
  <cols>
    <col min="1" max="1" width="5.42578125" customWidth="1"/>
    <col min="2" max="2" width="44.42578125" customWidth="1"/>
    <col min="3" max="3" width="10.42578125" customWidth="1"/>
    <col min="4" max="4" width="10.85546875" customWidth="1"/>
    <col min="5" max="5" width="12.28515625" customWidth="1"/>
    <col min="6" max="6" width="13.140625" customWidth="1"/>
    <col min="7" max="7" width="11.42578125" customWidth="1"/>
    <col min="8" max="8" width="11.85546875" customWidth="1"/>
    <col min="9" max="9" width="10.85546875" customWidth="1"/>
    <col min="10" max="12" width="11.7109375" customWidth="1"/>
  </cols>
  <sheetData>
    <row r="1" spans="1:15" x14ac:dyDescent="0.25">
      <c r="A1" s="44"/>
      <c r="B1" s="44"/>
      <c r="C1" s="44"/>
      <c r="D1" s="44"/>
      <c r="E1" s="44"/>
      <c r="F1" s="44"/>
      <c r="G1" s="269" t="s">
        <v>363</v>
      </c>
      <c r="H1" s="269"/>
      <c r="I1" s="269"/>
      <c r="J1" s="269"/>
      <c r="K1" s="269"/>
      <c r="L1" s="269"/>
      <c r="M1" s="43"/>
      <c r="N1" s="42"/>
      <c r="O1" s="42"/>
    </row>
    <row r="2" spans="1:15" x14ac:dyDescent="0.25">
      <c r="A2" s="270" t="s">
        <v>364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194"/>
      <c r="N2" s="77"/>
      <c r="O2" s="77"/>
    </row>
    <row r="3" spans="1:15" x14ac:dyDescent="0.25">
      <c r="A3" s="271" t="s">
        <v>365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194"/>
      <c r="N3" s="77"/>
      <c r="O3" s="77"/>
    </row>
    <row r="4" spans="1:15" ht="40.5" customHeight="1" x14ac:dyDescent="0.25">
      <c r="A4" s="272" t="s">
        <v>304</v>
      </c>
      <c r="B4" s="272" t="s">
        <v>366</v>
      </c>
      <c r="C4" s="272" t="s">
        <v>55</v>
      </c>
      <c r="D4" s="272"/>
      <c r="E4" s="272" t="s">
        <v>56</v>
      </c>
      <c r="F4" s="272"/>
      <c r="G4" s="272" t="s">
        <v>367</v>
      </c>
      <c r="H4" s="272"/>
      <c r="I4" s="272" t="s">
        <v>368</v>
      </c>
      <c r="J4" s="272"/>
      <c r="K4" s="272"/>
      <c r="L4" s="272"/>
      <c r="M4" s="195"/>
      <c r="N4" s="78"/>
      <c r="O4" s="78"/>
    </row>
    <row r="5" spans="1:15" ht="38.25" x14ac:dyDescent="0.25">
      <c r="A5" s="272"/>
      <c r="B5" s="272"/>
      <c r="C5" s="74" t="s">
        <v>369</v>
      </c>
      <c r="D5" s="74" t="s">
        <v>370</v>
      </c>
      <c r="E5" s="74" t="s">
        <v>369</v>
      </c>
      <c r="F5" s="74" t="s">
        <v>370</v>
      </c>
      <c r="G5" s="74" t="s">
        <v>369</v>
      </c>
      <c r="H5" s="74" t="s">
        <v>370</v>
      </c>
      <c r="I5" s="62" t="s">
        <v>314</v>
      </c>
      <c r="J5" s="62" t="s">
        <v>315</v>
      </c>
      <c r="K5" s="62" t="s">
        <v>316</v>
      </c>
      <c r="L5" s="62" t="s">
        <v>317</v>
      </c>
      <c r="M5" s="195"/>
      <c r="N5" s="78"/>
      <c r="O5" s="78"/>
    </row>
    <row r="6" spans="1:15" x14ac:dyDescent="0.25">
      <c r="A6" s="62">
        <v>1</v>
      </c>
      <c r="B6" s="75" t="s">
        <v>371</v>
      </c>
      <c r="C6" s="76">
        <v>1</v>
      </c>
      <c r="D6" s="76">
        <v>1</v>
      </c>
      <c r="E6" s="76">
        <v>3</v>
      </c>
      <c r="F6" s="76">
        <v>3</v>
      </c>
      <c r="G6" s="76">
        <v>3</v>
      </c>
      <c r="H6" s="76">
        <v>3</v>
      </c>
      <c r="I6" s="76">
        <v>3</v>
      </c>
      <c r="J6" s="76">
        <v>3</v>
      </c>
      <c r="K6" s="76">
        <v>3</v>
      </c>
      <c r="L6" s="76">
        <v>3</v>
      </c>
      <c r="M6" s="195"/>
      <c r="N6" s="78"/>
      <c r="O6" s="78"/>
    </row>
    <row r="7" spans="1:15" ht="25.5" x14ac:dyDescent="0.25">
      <c r="A7" s="62">
        <v>2</v>
      </c>
      <c r="B7" s="75" t="s">
        <v>372</v>
      </c>
      <c r="C7" s="76">
        <v>1</v>
      </c>
      <c r="D7" s="76">
        <v>1</v>
      </c>
      <c r="E7" s="76">
        <v>3</v>
      </c>
      <c r="F7" s="76">
        <v>3</v>
      </c>
      <c r="G7" s="76">
        <v>3</v>
      </c>
      <c r="H7" s="76">
        <v>3</v>
      </c>
      <c r="I7" s="76">
        <v>3</v>
      </c>
      <c r="J7" s="76">
        <v>3</v>
      </c>
      <c r="K7" s="76">
        <v>3</v>
      </c>
      <c r="L7" s="76">
        <v>3</v>
      </c>
      <c r="M7" s="196"/>
      <c r="N7" s="79"/>
      <c r="O7" s="79"/>
    </row>
    <row r="8" spans="1:15" x14ac:dyDescent="0.25">
      <c r="A8" s="62">
        <v>3</v>
      </c>
      <c r="B8" s="75" t="s">
        <v>373</v>
      </c>
      <c r="C8" s="76"/>
      <c r="D8" s="76"/>
      <c r="E8" s="76"/>
      <c r="F8" s="76"/>
      <c r="G8" s="76"/>
      <c r="H8" s="76"/>
      <c r="I8" s="197"/>
      <c r="J8" s="197"/>
      <c r="K8" s="197"/>
      <c r="L8" s="197"/>
      <c r="M8" s="196"/>
      <c r="N8" s="79"/>
      <c r="O8" s="79"/>
    </row>
    <row r="9" spans="1:15" x14ac:dyDescent="0.25">
      <c r="A9" s="62">
        <v>4</v>
      </c>
      <c r="B9" s="75" t="s">
        <v>374</v>
      </c>
      <c r="C9" s="76"/>
      <c r="D9" s="76"/>
      <c r="E9" s="76"/>
      <c r="F9" s="76"/>
      <c r="G9" s="76"/>
      <c r="H9" s="76"/>
      <c r="I9" s="197"/>
      <c r="J9" s="197"/>
      <c r="K9" s="197"/>
      <c r="L9" s="197"/>
      <c r="M9" s="196"/>
      <c r="N9" s="79"/>
      <c r="O9" s="79"/>
    </row>
    <row r="10" spans="1:15" ht="25.5" x14ac:dyDescent="0.25">
      <c r="A10" s="123">
        <v>5</v>
      </c>
      <c r="B10" s="132" t="s">
        <v>375</v>
      </c>
      <c r="C10" s="198"/>
      <c r="D10" s="198"/>
      <c r="E10" s="198"/>
      <c r="F10" s="198"/>
      <c r="G10" s="198"/>
      <c r="H10" s="198"/>
      <c r="I10" s="199"/>
      <c r="J10" s="199"/>
      <c r="K10" s="199"/>
      <c r="L10" s="199"/>
      <c r="M10" s="195"/>
      <c r="N10" s="78"/>
      <c r="O10" s="78"/>
    </row>
    <row r="11" spans="1:15" x14ac:dyDescent="0.25">
      <c r="A11" s="62" t="s">
        <v>376</v>
      </c>
      <c r="B11" s="75" t="s">
        <v>377</v>
      </c>
      <c r="C11" s="76">
        <f>'фін план'!C209/1000</f>
        <v>17.664000000000001</v>
      </c>
      <c r="D11" s="76">
        <v>17.664000000000001</v>
      </c>
      <c r="E11" s="76">
        <f>'фін план'!D209/1000</f>
        <v>1044</v>
      </c>
      <c r="F11" s="76">
        <v>1044</v>
      </c>
      <c r="G11" s="76">
        <v>1044</v>
      </c>
      <c r="H11" s="76">
        <v>1044</v>
      </c>
      <c r="I11" s="197">
        <f>H11/4</f>
        <v>261</v>
      </c>
      <c r="J11" s="197">
        <v>261</v>
      </c>
      <c r="K11" s="197">
        <v>261</v>
      </c>
      <c r="L11" s="197">
        <v>261</v>
      </c>
      <c r="M11" s="195"/>
      <c r="N11" s="78"/>
      <c r="O11" s="78"/>
    </row>
    <row r="12" spans="1:15" x14ac:dyDescent="0.25">
      <c r="A12" s="62" t="s">
        <v>378</v>
      </c>
      <c r="B12" s="75" t="s">
        <v>379</v>
      </c>
      <c r="C12" s="76"/>
      <c r="D12" s="76"/>
      <c r="E12" s="76"/>
      <c r="F12" s="76"/>
      <c r="G12" s="76"/>
      <c r="H12" s="76"/>
      <c r="I12" s="197"/>
      <c r="J12" s="197"/>
      <c r="K12" s="197"/>
      <c r="L12" s="197"/>
      <c r="M12" s="195"/>
      <c r="N12" s="78"/>
      <c r="O12" s="78"/>
    </row>
    <row r="13" spans="1:15" x14ac:dyDescent="0.25">
      <c r="A13" s="62" t="s">
        <v>380</v>
      </c>
      <c r="B13" s="75" t="s">
        <v>381</v>
      </c>
      <c r="C13" s="76"/>
      <c r="D13" s="76"/>
      <c r="E13" s="76"/>
      <c r="F13" s="76"/>
      <c r="G13" s="76"/>
      <c r="H13" s="76"/>
      <c r="I13" s="197"/>
      <c r="J13" s="197"/>
      <c r="K13" s="197"/>
      <c r="L13" s="197"/>
      <c r="M13" s="195"/>
      <c r="N13" s="78"/>
      <c r="O13" s="78"/>
    </row>
    <row r="14" spans="1:15" x14ac:dyDescent="0.25">
      <c r="A14" s="62" t="s">
        <v>382</v>
      </c>
      <c r="B14" s="75" t="s">
        <v>383</v>
      </c>
      <c r="C14" s="76"/>
      <c r="D14" s="76"/>
      <c r="E14" s="76"/>
      <c r="F14" s="76"/>
      <c r="G14" s="76"/>
      <c r="H14" s="76"/>
      <c r="I14" s="197"/>
      <c r="J14" s="197"/>
      <c r="K14" s="197"/>
      <c r="L14" s="197"/>
      <c r="M14" s="196"/>
      <c r="N14" s="79"/>
      <c r="O14" s="79"/>
    </row>
    <row r="15" spans="1:15" x14ac:dyDescent="0.25">
      <c r="A15" s="62" t="s">
        <v>384</v>
      </c>
      <c r="B15" s="75" t="s">
        <v>385</v>
      </c>
      <c r="C15" s="76"/>
      <c r="D15" s="76"/>
      <c r="E15" s="76"/>
      <c r="F15" s="76"/>
      <c r="G15" s="76"/>
      <c r="H15" s="76"/>
      <c r="I15" s="197"/>
      <c r="J15" s="197"/>
      <c r="K15" s="197"/>
      <c r="L15" s="197"/>
      <c r="M15" s="196"/>
      <c r="N15" s="79"/>
      <c r="O15" s="79"/>
    </row>
    <row r="16" spans="1:15" x14ac:dyDescent="0.25">
      <c r="A16" s="62" t="s">
        <v>386</v>
      </c>
      <c r="B16" s="75" t="s">
        <v>387</v>
      </c>
      <c r="C16" s="76"/>
      <c r="D16" s="76"/>
      <c r="E16" s="76"/>
      <c r="F16" s="76"/>
      <c r="G16" s="76"/>
      <c r="H16" s="76"/>
      <c r="I16" s="197"/>
      <c r="J16" s="197"/>
      <c r="K16" s="197"/>
      <c r="L16" s="197"/>
      <c r="M16" s="196"/>
      <c r="N16" s="79"/>
      <c r="O16" s="79"/>
    </row>
    <row r="17" spans="1:15" x14ac:dyDescent="0.25">
      <c r="A17" s="62" t="s">
        <v>388</v>
      </c>
      <c r="B17" s="75" t="s">
        <v>389</v>
      </c>
      <c r="C17" s="76"/>
      <c r="D17" s="76"/>
      <c r="E17" s="76"/>
      <c r="F17" s="76"/>
      <c r="G17" s="76"/>
      <c r="H17" s="76"/>
      <c r="I17" s="197"/>
      <c r="J17" s="197"/>
      <c r="K17" s="197"/>
      <c r="L17" s="197"/>
      <c r="M17" s="195"/>
      <c r="N17" s="78"/>
      <c r="O17" s="78"/>
    </row>
    <row r="18" spans="1:15" ht="27.75" customHeight="1" x14ac:dyDescent="0.25">
      <c r="A18" s="62" t="s">
        <v>390</v>
      </c>
      <c r="B18" s="75" t="s">
        <v>391</v>
      </c>
      <c r="C18" s="76"/>
      <c r="D18" s="76"/>
      <c r="E18" s="76"/>
      <c r="F18" s="76"/>
      <c r="G18" s="76"/>
      <c r="H18" s="76"/>
      <c r="I18" s="197"/>
      <c r="J18" s="197"/>
      <c r="K18" s="197"/>
      <c r="L18" s="197"/>
      <c r="M18" s="195"/>
      <c r="N18" s="78"/>
      <c r="O18" s="78"/>
    </row>
    <row r="19" spans="1:15" ht="16.5" customHeight="1" x14ac:dyDescent="0.25">
      <c r="A19" s="62">
        <v>6</v>
      </c>
      <c r="B19" s="75" t="s">
        <v>392</v>
      </c>
      <c r="C19" s="76">
        <f>'фін план'!C218</f>
        <v>7065.6</v>
      </c>
      <c r="D19" s="76">
        <v>7065.6</v>
      </c>
      <c r="E19" s="76">
        <f>'фін план'!D218</f>
        <v>62155</v>
      </c>
      <c r="F19" s="76"/>
      <c r="G19" s="76"/>
      <c r="H19" s="76"/>
      <c r="I19" s="197"/>
      <c r="J19" s="197"/>
      <c r="K19" s="197"/>
      <c r="L19" s="197"/>
      <c r="M19" s="195"/>
      <c r="N19" s="78"/>
      <c r="O19" s="78"/>
    </row>
    <row r="20" spans="1:15" ht="40.5" customHeight="1" x14ac:dyDescent="0.25">
      <c r="A20" s="62">
        <v>7</v>
      </c>
      <c r="B20" s="75" t="s">
        <v>393</v>
      </c>
      <c r="C20" s="76"/>
      <c r="D20" s="76"/>
      <c r="E20" s="76"/>
      <c r="F20" s="76"/>
      <c r="G20" s="76"/>
      <c r="H20" s="76"/>
      <c r="I20" s="197"/>
      <c r="J20" s="197"/>
      <c r="K20" s="197"/>
      <c r="L20" s="197"/>
      <c r="M20" s="195"/>
      <c r="N20" s="78"/>
      <c r="O20" s="78"/>
    </row>
    <row r="21" spans="1:15" ht="25.5" x14ac:dyDescent="0.25">
      <c r="A21" s="62">
        <v>8</v>
      </c>
      <c r="B21" s="75" t="s">
        <v>394</v>
      </c>
      <c r="C21" s="76"/>
      <c r="D21" s="76"/>
      <c r="E21" s="76"/>
      <c r="F21" s="76"/>
      <c r="G21" s="76"/>
      <c r="H21" s="76"/>
      <c r="I21" s="197"/>
      <c r="J21" s="197"/>
      <c r="K21" s="197"/>
      <c r="L21" s="197"/>
      <c r="M21" s="196"/>
      <c r="N21" s="79"/>
      <c r="O21" s="79"/>
    </row>
    <row r="22" spans="1:15" x14ac:dyDescent="0.25">
      <c r="A22" s="123">
        <v>9</v>
      </c>
      <c r="B22" s="132" t="s">
        <v>395</v>
      </c>
      <c r="C22" s="198">
        <f>C11</f>
        <v>17.664000000000001</v>
      </c>
      <c r="D22" s="198">
        <f t="shared" ref="D22:L22" si="0">D11</f>
        <v>17.664000000000001</v>
      </c>
      <c r="E22" s="198">
        <f t="shared" si="0"/>
        <v>1044</v>
      </c>
      <c r="F22" s="198">
        <f t="shared" si="0"/>
        <v>1044</v>
      </c>
      <c r="G22" s="198">
        <f t="shared" si="0"/>
        <v>1044</v>
      </c>
      <c r="H22" s="198">
        <f t="shared" si="0"/>
        <v>1044</v>
      </c>
      <c r="I22" s="198">
        <f t="shared" si="0"/>
        <v>261</v>
      </c>
      <c r="J22" s="198">
        <f t="shared" si="0"/>
        <v>261</v>
      </c>
      <c r="K22" s="198">
        <f t="shared" si="0"/>
        <v>261</v>
      </c>
      <c r="L22" s="198">
        <f t="shared" si="0"/>
        <v>261</v>
      </c>
      <c r="M22" s="196"/>
      <c r="N22" s="79"/>
      <c r="O22" s="79"/>
    </row>
    <row r="23" spans="1:15" ht="27" customHeight="1" x14ac:dyDescent="0.25">
      <c r="A23" s="276" t="s">
        <v>396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00"/>
      <c r="N23" s="80"/>
      <c r="O23" s="80"/>
    </row>
    <row r="24" spans="1:15" x14ac:dyDescent="0.25">
      <c r="A24" s="44"/>
      <c r="B24" s="201" t="s">
        <v>397</v>
      </c>
      <c r="C24" s="187"/>
      <c r="D24" s="44"/>
      <c r="E24" s="277"/>
      <c r="F24" s="277"/>
      <c r="G24" s="202"/>
      <c r="H24" s="244" t="s">
        <v>293</v>
      </c>
      <c r="I24" s="244"/>
      <c r="J24" s="244"/>
      <c r="K24" s="236"/>
      <c r="L24" s="236"/>
      <c r="M24" s="236"/>
    </row>
    <row r="25" spans="1:15" x14ac:dyDescent="0.25">
      <c r="A25" s="44"/>
      <c r="B25" s="192" t="s">
        <v>323</v>
      </c>
      <c r="C25" s="192"/>
      <c r="D25" s="44"/>
      <c r="E25" s="235" t="s">
        <v>324</v>
      </c>
      <c r="F25" s="235"/>
      <c r="G25" s="235"/>
      <c r="H25" s="236" t="s">
        <v>296</v>
      </c>
      <c r="I25" s="236"/>
      <c r="J25" s="236"/>
      <c r="K25" s="236"/>
      <c r="L25" s="236"/>
      <c r="M25" s="236"/>
    </row>
    <row r="26" spans="1:15" hidden="1" x14ac:dyDescent="0.25"/>
    <row r="27" spans="1:15" ht="14.25" customHeight="1" x14ac:dyDescent="0.25">
      <c r="A27" s="273" t="s">
        <v>297</v>
      </c>
      <c r="B27" s="273"/>
    </row>
    <row r="28" spans="1:15" hidden="1" x14ac:dyDescent="0.25"/>
    <row r="29" spans="1:15" x14ac:dyDescent="0.25">
      <c r="A29" s="274" t="s">
        <v>398</v>
      </c>
      <c r="B29" s="274"/>
      <c r="C29" s="274"/>
      <c r="D29" s="274"/>
      <c r="E29" s="274"/>
      <c r="F29" s="274"/>
      <c r="G29" s="274"/>
      <c r="H29" s="274"/>
      <c r="I29" s="274"/>
      <c r="J29" s="274"/>
    </row>
    <row r="31" spans="1:15" x14ac:dyDescent="0.25">
      <c r="A31" s="275" t="s">
        <v>298</v>
      </c>
      <c r="B31" s="275"/>
      <c r="I31" s="237" t="s">
        <v>299</v>
      </c>
      <c r="J31" s="237"/>
      <c r="K31" s="237"/>
      <c r="L31" s="237"/>
    </row>
  </sheetData>
  <mergeCells count="20">
    <mergeCell ref="A27:B27"/>
    <mergeCell ref="A29:J29"/>
    <mergeCell ref="A31:B31"/>
    <mergeCell ref="I31:L31"/>
    <mergeCell ref="A4:A5"/>
    <mergeCell ref="B4:B5"/>
    <mergeCell ref="A23:L23"/>
    <mergeCell ref="E24:F24"/>
    <mergeCell ref="H24:J24"/>
    <mergeCell ref="K24:M24"/>
    <mergeCell ref="E25:G25"/>
    <mergeCell ref="H25:J25"/>
    <mergeCell ref="K25:M25"/>
    <mergeCell ref="G1:L1"/>
    <mergeCell ref="A2:L2"/>
    <mergeCell ref="A3:L3"/>
    <mergeCell ref="C4:D4"/>
    <mergeCell ref="E4:F4"/>
    <mergeCell ref="G4:H4"/>
    <mergeCell ref="I4:L4"/>
  </mergeCells>
  <pageMargins left="0" right="0" top="0" bottom="0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8" sqref="A28"/>
    </sheetView>
  </sheetViews>
  <sheetFormatPr defaultColWidth="9" defaultRowHeight="15" x14ac:dyDescent="0.25"/>
  <cols>
    <col min="1" max="1" width="46" customWidth="1"/>
    <col min="2" max="2" width="14.42578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D1" s="266" t="s">
        <v>399</v>
      </c>
      <c r="E1" s="266"/>
      <c r="F1" s="266"/>
    </row>
    <row r="2" spans="1:6" x14ac:dyDescent="0.25">
      <c r="D2" s="278" t="s">
        <v>400</v>
      </c>
      <c r="E2" s="278"/>
      <c r="F2" s="278"/>
    </row>
    <row r="3" spans="1:6" ht="15.75" x14ac:dyDescent="0.25">
      <c r="A3" s="52"/>
      <c r="B3" s="52"/>
      <c r="C3" s="52"/>
      <c r="D3" s="52"/>
      <c r="E3" s="52"/>
      <c r="F3" s="52"/>
    </row>
    <row r="4" spans="1:6" ht="15.75" x14ac:dyDescent="0.25">
      <c r="A4" s="267" t="s">
        <v>401</v>
      </c>
      <c r="B4" s="267"/>
      <c r="C4" s="267"/>
      <c r="D4" s="267"/>
      <c r="E4" s="267"/>
      <c r="F4" s="267"/>
    </row>
    <row r="5" spans="1:6" ht="15.75" x14ac:dyDescent="0.25">
      <c r="A5" s="267"/>
      <c r="B5" s="267"/>
      <c r="C5" s="267"/>
      <c r="D5" s="267"/>
      <c r="E5" s="267"/>
      <c r="F5" s="267"/>
    </row>
    <row r="6" spans="1:6" ht="15.75" x14ac:dyDescent="0.25">
      <c r="A6" s="68"/>
      <c r="B6" s="68"/>
      <c r="C6" s="68"/>
      <c r="D6" s="68"/>
      <c r="E6" s="68"/>
      <c r="F6" s="69"/>
    </row>
    <row r="7" spans="1:6" ht="38.25" x14ac:dyDescent="0.25">
      <c r="A7" s="70" t="s">
        <v>402</v>
      </c>
      <c r="B7" s="70" t="s">
        <v>403</v>
      </c>
      <c r="C7" s="70" t="s">
        <v>404</v>
      </c>
      <c r="D7" s="70" t="s">
        <v>405</v>
      </c>
      <c r="E7" s="70" t="s">
        <v>406</v>
      </c>
      <c r="F7" s="70" t="s">
        <v>407</v>
      </c>
    </row>
    <row r="8" spans="1:6" x14ac:dyDescent="0.25">
      <c r="A8" s="71" t="s">
        <v>408</v>
      </c>
      <c r="B8" s="71"/>
      <c r="C8" s="72"/>
      <c r="D8" s="72"/>
      <c r="E8" s="72"/>
      <c r="F8" s="71"/>
    </row>
    <row r="9" spans="1:6" x14ac:dyDescent="0.25">
      <c r="A9" s="70" t="s">
        <v>409</v>
      </c>
      <c r="B9" s="70"/>
      <c r="C9" s="73"/>
      <c r="D9" s="73"/>
      <c r="E9" s="73"/>
      <c r="F9" s="70"/>
    </row>
    <row r="10" spans="1:6" x14ac:dyDescent="0.25">
      <c r="A10" s="71" t="s">
        <v>410</v>
      </c>
      <c r="B10" s="71"/>
      <c r="C10" s="72"/>
      <c r="D10" s="72"/>
      <c r="E10" s="72"/>
      <c r="F10" s="71"/>
    </row>
    <row r="11" spans="1:6" x14ac:dyDescent="0.25">
      <c r="A11" s="70" t="s">
        <v>409</v>
      </c>
      <c r="B11" s="70"/>
      <c r="C11" s="73"/>
      <c r="D11" s="73"/>
      <c r="E11" s="73"/>
      <c r="F11" s="70"/>
    </row>
    <row r="12" spans="1:6" x14ac:dyDescent="0.25">
      <c r="A12" s="71" t="s">
        <v>411</v>
      </c>
      <c r="B12" s="70"/>
      <c r="C12" s="72"/>
      <c r="D12" s="72"/>
      <c r="E12" s="72"/>
      <c r="F12" s="70"/>
    </row>
    <row r="13" spans="1:6" x14ac:dyDescent="0.25">
      <c r="A13" s="70" t="s">
        <v>409</v>
      </c>
      <c r="B13" s="70"/>
      <c r="C13" s="73"/>
      <c r="D13" s="73"/>
      <c r="E13" s="73"/>
      <c r="F13" s="70"/>
    </row>
    <row r="14" spans="1:6" x14ac:dyDescent="0.25">
      <c r="A14" s="71" t="s">
        <v>412</v>
      </c>
      <c r="B14" s="71"/>
      <c r="C14" s="72"/>
      <c r="D14" s="72"/>
      <c r="E14" s="72"/>
      <c r="F14" s="71"/>
    </row>
    <row r="15" spans="1:6" x14ac:dyDescent="0.25">
      <c r="A15" s="70" t="s">
        <v>409</v>
      </c>
      <c r="B15" s="70"/>
      <c r="C15" s="73"/>
      <c r="D15" s="73"/>
      <c r="E15" s="73"/>
      <c r="F15" s="70"/>
    </row>
    <row r="16" spans="1:6" x14ac:dyDescent="0.25">
      <c r="A16" s="71" t="s">
        <v>413</v>
      </c>
      <c r="B16" s="71"/>
      <c r="C16" s="72"/>
      <c r="D16" s="72"/>
      <c r="E16" s="72"/>
      <c r="F16" s="71"/>
    </row>
    <row r="17" spans="1:6" x14ac:dyDescent="0.25">
      <c r="A17" s="70" t="s">
        <v>409</v>
      </c>
      <c r="B17" s="70"/>
      <c r="C17" s="73"/>
      <c r="D17" s="73"/>
      <c r="E17" s="73"/>
      <c r="F17" s="70"/>
    </row>
    <row r="18" spans="1:6" x14ac:dyDescent="0.25">
      <c r="A18" s="71" t="s">
        <v>414</v>
      </c>
      <c r="B18" s="71"/>
      <c r="C18" s="72"/>
      <c r="D18" s="72"/>
      <c r="E18" s="72"/>
      <c r="F18" s="71"/>
    </row>
    <row r="19" spans="1:6" x14ac:dyDescent="0.25">
      <c r="A19" s="70" t="s">
        <v>409</v>
      </c>
      <c r="B19" s="70"/>
      <c r="C19" s="73"/>
      <c r="D19" s="73"/>
      <c r="E19" s="73"/>
      <c r="F19" s="70"/>
    </row>
    <row r="20" spans="1:6" x14ac:dyDescent="0.25">
      <c r="A20" s="71" t="s">
        <v>415</v>
      </c>
      <c r="B20" s="71"/>
      <c r="C20" s="72"/>
      <c r="D20" s="72"/>
      <c r="E20" s="72"/>
      <c r="F20" s="71"/>
    </row>
    <row r="22" spans="1:6" x14ac:dyDescent="0.25">
      <c r="A22" s="39"/>
      <c r="B22" s="48"/>
      <c r="C22" s="47"/>
      <c r="D22" s="48"/>
      <c r="E22" s="258"/>
      <c r="F22" s="258"/>
    </row>
    <row r="23" spans="1:6" x14ac:dyDescent="0.25">
      <c r="A23" s="32" t="s">
        <v>323</v>
      </c>
      <c r="B23" s="30"/>
      <c r="C23" s="30" t="s">
        <v>324</v>
      </c>
      <c r="D23" s="30"/>
      <c r="E23" s="204" t="s">
        <v>296</v>
      </c>
      <c r="F23" s="204"/>
    </row>
    <row r="25" spans="1:6" x14ac:dyDescent="0.25">
      <c r="A25" s="42" t="s">
        <v>297</v>
      </c>
    </row>
    <row r="28" spans="1:6" x14ac:dyDescent="0.25">
      <c r="A28" s="14" t="s">
        <v>298</v>
      </c>
      <c r="F28" s="14" t="s">
        <v>299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54" sqref="B54:C54"/>
    </sheetView>
  </sheetViews>
  <sheetFormatPr defaultColWidth="9"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42578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 x14ac:dyDescent="0.25">
      <c r="G1" s="266" t="s">
        <v>416</v>
      </c>
      <c r="H1" s="266"/>
      <c r="I1" s="266"/>
    </row>
    <row r="2" spans="1:10" x14ac:dyDescent="0.25">
      <c r="G2" s="278"/>
      <c r="H2" s="278"/>
      <c r="I2" s="278"/>
    </row>
    <row r="3" spans="1:10" ht="18.75" x14ac:dyDescent="0.3">
      <c r="A3" s="279" t="s">
        <v>417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5.75" x14ac:dyDescent="0.25">
      <c r="A5" s="280" t="s">
        <v>418</v>
      </c>
      <c r="B5" s="280"/>
      <c r="C5" s="280"/>
      <c r="D5" s="280"/>
      <c r="E5" s="280"/>
      <c r="F5" s="280"/>
      <c r="G5" s="280"/>
      <c r="H5" s="280"/>
      <c r="I5" s="280"/>
      <c r="J5" s="42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40" t="s">
        <v>419</v>
      </c>
      <c r="J6" s="42"/>
    </row>
    <row r="7" spans="1:10" x14ac:dyDescent="0.25">
      <c r="A7" s="42"/>
      <c r="B7" s="42"/>
      <c r="C7" s="42"/>
      <c r="D7" s="42"/>
      <c r="E7" s="42"/>
      <c r="F7" s="42"/>
      <c r="G7" s="42"/>
      <c r="H7" s="42"/>
      <c r="I7" s="65" t="s">
        <v>347</v>
      </c>
      <c r="J7" s="42"/>
    </row>
    <row r="8" spans="1:10" x14ac:dyDescent="0.25">
      <c r="A8" s="252" t="s">
        <v>304</v>
      </c>
      <c r="B8" s="252" t="s">
        <v>420</v>
      </c>
      <c r="C8" s="252" t="s">
        <v>421</v>
      </c>
      <c r="D8" s="252" t="s">
        <v>422</v>
      </c>
      <c r="E8" s="252" t="s">
        <v>423</v>
      </c>
      <c r="F8" s="252"/>
      <c r="G8" s="252"/>
      <c r="H8" s="252" t="s">
        <v>424</v>
      </c>
      <c r="I8" s="289" t="s">
        <v>425</v>
      </c>
      <c r="J8" s="35"/>
    </row>
    <row r="9" spans="1:10" ht="53.25" customHeight="1" x14ac:dyDescent="0.25">
      <c r="A9" s="252"/>
      <c r="B9" s="252"/>
      <c r="C9" s="252"/>
      <c r="D9" s="252"/>
      <c r="E9" s="62" t="s">
        <v>426</v>
      </c>
      <c r="F9" s="36" t="s">
        <v>427</v>
      </c>
      <c r="G9" s="36" t="s">
        <v>428</v>
      </c>
      <c r="H9" s="252"/>
      <c r="I9" s="289"/>
      <c r="J9" s="35"/>
    </row>
    <row r="10" spans="1:10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5"/>
    </row>
    <row r="11" spans="1:10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5"/>
    </row>
    <row r="12" spans="1:1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5"/>
    </row>
    <row r="13" spans="1:10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5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5"/>
    </row>
    <row r="16" spans="1:10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5"/>
    </row>
    <row r="17" spans="1:1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5"/>
    </row>
    <row r="18" spans="1:1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5"/>
    </row>
    <row r="19" spans="1:1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5"/>
    </row>
    <row r="20" spans="1:1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5"/>
    </row>
    <row r="21" spans="1:1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5"/>
    </row>
    <row r="22" spans="1:1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5"/>
    </row>
    <row r="23" spans="1:10" x14ac:dyDescent="0.25">
      <c r="A23" s="281" t="s">
        <v>311</v>
      </c>
      <c r="B23" s="282"/>
      <c r="C23" s="282"/>
      <c r="D23" s="283"/>
      <c r="E23" s="36"/>
      <c r="F23" s="36"/>
      <c r="G23" s="36"/>
      <c r="H23" s="36"/>
      <c r="I23" s="36"/>
      <c r="J23" s="35"/>
    </row>
    <row r="24" spans="1:10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 ht="15.75" x14ac:dyDescent="0.25">
      <c r="A25" s="284" t="s">
        <v>429</v>
      </c>
      <c r="B25" s="284"/>
      <c r="C25" s="284"/>
      <c r="D25" s="284"/>
      <c r="E25" s="284"/>
      <c r="F25" s="284"/>
      <c r="G25" s="284"/>
      <c r="H25" s="284"/>
      <c r="I25" s="284"/>
      <c r="J25" s="284"/>
    </row>
    <row r="26" spans="1:10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6" t="s">
        <v>430</v>
      </c>
    </row>
    <row r="27" spans="1:10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67" t="s">
        <v>347</v>
      </c>
    </row>
    <row r="28" spans="1:10" x14ac:dyDescent="0.25">
      <c r="A28" s="252" t="s">
        <v>304</v>
      </c>
      <c r="B28" s="252" t="s">
        <v>431</v>
      </c>
      <c r="C28" s="252" t="s">
        <v>420</v>
      </c>
      <c r="D28" s="252" t="s">
        <v>422</v>
      </c>
      <c r="E28" s="252" t="s">
        <v>432</v>
      </c>
      <c r="F28" s="252" t="s">
        <v>423</v>
      </c>
      <c r="G28" s="252"/>
      <c r="H28" s="252"/>
      <c r="I28" s="252" t="s">
        <v>424</v>
      </c>
      <c r="J28" s="286" t="s">
        <v>425</v>
      </c>
    </row>
    <row r="29" spans="1:10" ht="63.75" x14ac:dyDescent="0.25">
      <c r="A29" s="252"/>
      <c r="B29" s="252"/>
      <c r="C29" s="252"/>
      <c r="D29" s="252"/>
      <c r="E29" s="252"/>
      <c r="F29" s="62" t="s">
        <v>426</v>
      </c>
      <c r="G29" s="36" t="s">
        <v>427</v>
      </c>
      <c r="H29" s="36" t="s">
        <v>428</v>
      </c>
      <c r="I29" s="252"/>
      <c r="J29" s="287"/>
    </row>
    <row r="30" spans="1:10" x14ac:dyDescent="0.25">
      <c r="A30" s="36">
        <v>1</v>
      </c>
      <c r="B30" s="36">
        <v>2</v>
      </c>
      <c r="C30" s="36">
        <v>3</v>
      </c>
      <c r="D30" s="36">
        <v>4</v>
      </c>
      <c r="E30" s="36">
        <v>5</v>
      </c>
      <c r="F30" s="36">
        <v>6</v>
      </c>
      <c r="G30" s="36">
        <v>7</v>
      </c>
      <c r="H30" s="36">
        <v>8</v>
      </c>
      <c r="I30" s="36">
        <v>9</v>
      </c>
      <c r="J30" s="36">
        <v>10</v>
      </c>
    </row>
    <row r="31" spans="1:10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25">
      <c r="A43" s="281" t="s">
        <v>311</v>
      </c>
      <c r="B43" s="282"/>
      <c r="C43" s="282"/>
      <c r="D43" s="283"/>
      <c r="E43" s="36"/>
      <c r="F43" s="36"/>
      <c r="G43" s="36"/>
      <c r="H43" s="36"/>
      <c r="I43" s="36"/>
      <c r="J43" s="36"/>
    </row>
    <row r="44" spans="1:10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15" customHeight="1" x14ac:dyDescent="0.25">
      <c r="A45" s="27"/>
      <c r="B45" s="39"/>
      <c r="C45" s="48"/>
      <c r="D45" s="263"/>
      <c r="E45" s="263"/>
      <c r="F45" s="204"/>
      <c r="G45" s="204"/>
      <c r="H45" s="285"/>
      <c r="I45" s="285"/>
      <c r="J45" s="27"/>
    </row>
    <row r="46" spans="1:10" x14ac:dyDescent="0.25">
      <c r="A46" s="27"/>
      <c r="B46" s="64" t="s">
        <v>323</v>
      </c>
      <c r="C46" s="30"/>
      <c r="D46" s="30" t="s">
        <v>324</v>
      </c>
      <c r="E46" s="30"/>
      <c r="F46" s="204"/>
      <c r="G46" s="204"/>
      <c r="H46" s="204" t="s">
        <v>296</v>
      </c>
      <c r="I46" s="204"/>
      <c r="J46" s="27"/>
    </row>
    <row r="47" spans="1:10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0.25" customHeight="1" x14ac:dyDescent="0.25">
      <c r="A49" s="27"/>
      <c r="B49" s="33" t="s">
        <v>297</v>
      </c>
      <c r="C49" s="27"/>
      <c r="D49" s="27"/>
      <c r="E49" s="27"/>
      <c r="F49" s="27"/>
      <c r="G49" s="27"/>
      <c r="H49" s="27"/>
      <c r="I49" s="27"/>
      <c r="J49" s="27"/>
    </row>
    <row r="54" spans="1:10" ht="60" customHeight="1" x14ac:dyDescent="0.25">
      <c r="B54" s="250" t="s">
        <v>298</v>
      </c>
      <c r="C54" s="250"/>
      <c r="H54" s="288" t="s">
        <v>299</v>
      </c>
      <c r="I54" s="288"/>
    </row>
  </sheetData>
  <mergeCells count="29">
    <mergeCell ref="F46:G46"/>
    <mergeCell ref="H46:I46"/>
    <mergeCell ref="B54:C54"/>
    <mergeCell ref="H54:I54"/>
    <mergeCell ref="A8:A9"/>
    <mergeCell ref="A28:A29"/>
    <mergeCell ref="B8:B9"/>
    <mergeCell ref="B28:B29"/>
    <mergeCell ref="C8:C9"/>
    <mergeCell ref="C28:C29"/>
    <mergeCell ref="D8:D9"/>
    <mergeCell ref="D28:D29"/>
    <mergeCell ref="E28:E29"/>
    <mergeCell ref="H8:H9"/>
    <mergeCell ref="I8:I9"/>
    <mergeCell ref="I28:I29"/>
    <mergeCell ref="A23:D23"/>
    <mergeCell ref="A25:J25"/>
    <mergeCell ref="F28:H28"/>
    <mergeCell ref="A43:D43"/>
    <mergeCell ref="D45:E45"/>
    <mergeCell ref="F45:G45"/>
    <mergeCell ref="H45:I45"/>
    <mergeCell ref="J28:J29"/>
    <mergeCell ref="G1:I1"/>
    <mergeCell ref="G2:I2"/>
    <mergeCell ref="A3:J3"/>
    <mergeCell ref="A5:I5"/>
    <mergeCell ref="E8:G8"/>
  </mergeCells>
  <pageMargins left="0" right="0" top="0" bottom="0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132" workbookViewId="0">
      <selection activeCell="A63" sqref="A63:XFD63"/>
    </sheetView>
  </sheetViews>
  <sheetFormatPr defaultColWidth="9"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266" t="s">
        <v>433</v>
      </c>
      <c r="F1" s="266"/>
      <c r="G1" s="42"/>
    </row>
    <row r="2" spans="1:14" x14ac:dyDescent="0.25">
      <c r="E2" s="43"/>
      <c r="F2" s="41"/>
      <c r="G2" s="43"/>
    </row>
    <row r="3" spans="1:14" x14ac:dyDescent="0.25">
      <c r="E3" s="44"/>
      <c r="F3" s="44"/>
    </row>
    <row r="4" spans="1:14" ht="15.75" x14ac:dyDescent="0.25">
      <c r="A4" s="290" t="s">
        <v>434</v>
      </c>
      <c r="B4" s="290"/>
      <c r="C4" s="290"/>
      <c r="D4" s="290"/>
      <c r="E4" s="290"/>
    </row>
    <row r="6" spans="1:14" x14ac:dyDescent="0.25">
      <c r="F6" s="41" t="s">
        <v>435</v>
      </c>
    </row>
    <row r="7" spans="1:14" ht="21.75" customHeight="1" x14ac:dyDescent="0.25">
      <c r="A7" s="291" t="s">
        <v>304</v>
      </c>
      <c r="B7" s="291" t="s">
        <v>436</v>
      </c>
      <c r="C7" s="252" t="s">
        <v>437</v>
      </c>
      <c r="D7" s="252"/>
      <c r="E7" s="252"/>
      <c r="F7" s="252"/>
      <c r="G7" s="27"/>
      <c r="H7" s="27"/>
      <c r="I7" s="27"/>
      <c r="J7" s="27"/>
      <c r="K7" s="27"/>
      <c r="L7" s="27"/>
      <c r="M7" s="27"/>
      <c r="N7" s="27"/>
    </row>
    <row r="8" spans="1:14" ht="24" customHeight="1" x14ac:dyDescent="0.25">
      <c r="A8" s="292"/>
      <c r="B8" s="292"/>
      <c r="C8" s="252" t="s">
        <v>438</v>
      </c>
      <c r="D8" s="252"/>
      <c r="E8" s="252" t="s">
        <v>428</v>
      </c>
      <c r="F8" s="252"/>
      <c r="G8" s="27"/>
      <c r="H8" s="27"/>
      <c r="I8" s="27"/>
      <c r="J8" s="27"/>
      <c r="K8" s="27"/>
      <c r="L8" s="27"/>
      <c r="M8" s="27"/>
      <c r="N8" s="27"/>
    </row>
    <row r="9" spans="1:14" ht="36" customHeight="1" x14ac:dyDescent="0.25">
      <c r="A9" s="293"/>
      <c r="B9" s="293"/>
      <c r="C9" s="36" t="s">
        <v>439</v>
      </c>
      <c r="D9" s="36" t="s">
        <v>440</v>
      </c>
      <c r="E9" s="36" t="s">
        <v>439</v>
      </c>
      <c r="F9" s="36" t="s">
        <v>440</v>
      </c>
      <c r="G9" s="27"/>
      <c r="H9" s="27"/>
      <c r="I9" s="27"/>
      <c r="J9" s="27"/>
      <c r="K9" s="27"/>
      <c r="L9" s="27"/>
      <c r="M9" s="27"/>
      <c r="N9" s="27"/>
    </row>
    <row r="10" spans="1:14" x14ac:dyDescent="0.25">
      <c r="A10" s="36">
        <v>1</v>
      </c>
      <c r="B10" s="36">
        <v>2</v>
      </c>
      <c r="C10" s="36"/>
      <c r="D10" s="36"/>
      <c r="E10" s="36"/>
      <c r="F10" s="36"/>
      <c r="G10" s="27"/>
      <c r="H10" s="27"/>
      <c r="I10" s="27"/>
      <c r="J10" s="27"/>
      <c r="K10" s="27"/>
      <c r="L10" s="27"/>
      <c r="M10" s="27"/>
      <c r="N10" s="27"/>
    </row>
    <row r="11" spans="1:14" x14ac:dyDescent="0.25">
      <c r="A11" s="36">
        <v>1</v>
      </c>
      <c r="B11" s="36" t="s">
        <v>441</v>
      </c>
      <c r="C11" s="36"/>
      <c r="D11" s="36"/>
      <c r="E11" s="36"/>
      <c r="F11" s="36"/>
      <c r="G11" s="27"/>
      <c r="H11" s="27"/>
      <c r="I11" s="27"/>
      <c r="J11" s="27"/>
      <c r="K11" s="27"/>
      <c r="L11" s="27"/>
      <c r="M11" s="27"/>
      <c r="N11" s="27"/>
    </row>
    <row r="12" spans="1:14" x14ac:dyDescent="0.25">
      <c r="A12" s="36">
        <v>2</v>
      </c>
      <c r="B12" s="36" t="s">
        <v>442</v>
      </c>
      <c r="C12" s="36"/>
      <c r="D12" s="36"/>
      <c r="E12" s="36"/>
      <c r="F12" s="36"/>
      <c r="G12" s="27"/>
      <c r="H12" s="27"/>
      <c r="I12" s="27"/>
      <c r="J12" s="27"/>
      <c r="K12" s="27"/>
      <c r="L12" s="27"/>
      <c r="M12" s="27"/>
      <c r="N12" s="27"/>
    </row>
    <row r="13" spans="1:14" x14ac:dyDescent="0.25">
      <c r="A13" s="36" t="s">
        <v>79</v>
      </c>
      <c r="B13" s="36" t="s">
        <v>79</v>
      </c>
      <c r="C13" s="36"/>
      <c r="D13" s="36"/>
      <c r="E13" s="36"/>
      <c r="F13" s="36"/>
      <c r="G13" s="27"/>
      <c r="H13" s="27"/>
      <c r="I13" s="27"/>
      <c r="J13" s="27"/>
      <c r="K13" s="27"/>
      <c r="L13" s="27"/>
      <c r="M13" s="27"/>
      <c r="N13" s="27"/>
    </row>
    <row r="14" spans="1:14" ht="15.75" x14ac:dyDescent="0.25">
      <c r="A14" s="36"/>
      <c r="B14" s="36"/>
      <c r="C14" s="36" t="s">
        <v>443</v>
      </c>
      <c r="D14" s="36" t="s">
        <v>443</v>
      </c>
      <c r="E14" s="36" t="s">
        <v>443</v>
      </c>
      <c r="F14" s="36" t="s">
        <v>443</v>
      </c>
      <c r="G14" s="45"/>
      <c r="H14" s="45"/>
      <c r="I14" s="45"/>
      <c r="J14" s="45"/>
      <c r="K14" s="27"/>
      <c r="L14" s="27"/>
      <c r="M14" s="27"/>
      <c r="N14" s="27"/>
    </row>
    <row r="15" spans="1:14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27"/>
      <c r="B16" s="4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x14ac:dyDescent="0.25">
      <c r="A17" s="27"/>
      <c r="B17" s="39"/>
      <c r="C17" s="27"/>
      <c r="D17" s="47"/>
      <c r="E17" s="48"/>
      <c r="F17" s="49"/>
      <c r="G17" s="50"/>
      <c r="H17" s="27"/>
      <c r="I17" s="27"/>
      <c r="J17" s="27"/>
      <c r="K17" s="27"/>
      <c r="L17" s="27"/>
      <c r="M17" s="27"/>
      <c r="N17" s="27"/>
    </row>
    <row r="18" spans="1:14" x14ac:dyDescent="0.25">
      <c r="A18" s="27"/>
      <c r="B18" s="32" t="s">
        <v>323</v>
      </c>
      <c r="C18" s="27"/>
      <c r="D18" s="30" t="s">
        <v>324</v>
      </c>
      <c r="E18" s="30"/>
      <c r="F18" s="29" t="s">
        <v>296</v>
      </c>
      <c r="G18" s="30"/>
      <c r="H18" s="27"/>
      <c r="I18" s="27"/>
      <c r="J18" s="27"/>
      <c r="K18" s="27"/>
      <c r="L18" s="27"/>
      <c r="M18" s="27"/>
      <c r="N18" s="27"/>
    </row>
    <row r="19" spans="1:14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5.75" x14ac:dyDescent="0.25">
      <c r="A20" s="294" t="s">
        <v>444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7"/>
      <c r="L20" s="27"/>
      <c r="M20" s="27"/>
      <c r="N20" s="27"/>
    </row>
    <row r="21" spans="1:14" ht="15.75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27"/>
      <c r="L21" s="27"/>
      <c r="M21" s="27"/>
      <c r="N21" s="27"/>
    </row>
    <row r="22" spans="1:14" ht="15.75" x14ac:dyDescent="0.25">
      <c r="A22" s="295" t="s">
        <v>445</v>
      </c>
      <c r="B22" s="295"/>
      <c r="C22" s="52"/>
      <c r="D22" s="52"/>
      <c r="E22" s="52"/>
      <c r="F22" s="52"/>
      <c r="G22" s="52"/>
      <c r="H22" s="296" t="s">
        <v>446</v>
      </c>
      <c r="I22" s="296"/>
      <c r="J22" s="296"/>
    </row>
    <row r="23" spans="1:14" ht="15" customHeight="1" x14ac:dyDescent="0.25">
      <c r="A23" s="36" t="s">
        <v>304</v>
      </c>
      <c r="B23" s="36" t="s">
        <v>447</v>
      </c>
      <c r="C23" s="36" t="s">
        <v>448</v>
      </c>
      <c r="D23" s="53" t="s">
        <v>449</v>
      </c>
      <c r="E23" s="53" t="s">
        <v>450</v>
      </c>
      <c r="F23" s="53" t="s">
        <v>57</v>
      </c>
      <c r="G23" s="54" t="s">
        <v>451</v>
      </c>
      <c r="H23" s="54" t="s">
        <v>452</v>
      </c>
      <c r="I23" s="54" t="s">
        <v>453</v>
      </c>
      <c r="J23" s="54" t="s">
        <v>454</v>
      </c>
    </row>
    <row r="24" spans="1:14" x14ac:dyDescent="0.25">
      <c r="A24" s="36">
        <v>1</v>
      </c>
      <c r="B24" s="36">
        <v>2</v>
      </c>
      <c r="C24" s="36">
        <v>3</v>
      </c>
      <c r="D24" s="53">
        <v>4</v>
      </c>
      <c r="E24" s="53">
        <v>5</v>
      </c>
      <c r="F24" s="53">
        <v>6</v>
      </c>
      <c r="G24" s="36">
        <v>7</v>
      </c>
      <c r="H24" s="36">
        <v>8</v>
      </c>
      <c r="I24" s="36">
        <v>9</v>
      </c>
      <c r="J24" s="58">
        <v>10</v>
      </c>
    </row>
    <row r="25" spans="1:14" ht="25.5" x14ac:dyDescent="0.25">
      <c r="A25" s="36">
        <v>1</v>
      </c>
      <c r="B25" s="55" t="s">
        <v>455</v>
      </c>
      <c r="C25" s="36" t="s">
        <v>456</v>
      </c>
      <c r="D25" s="36"/>
      <c r="E25" s="36"/>
      <c r="F25" s="36"/>
      <c r="G25" s="36"/>
      <c r="H25" s="36"/>
      <c r="I25" s="36"/>
      <c r="J25" s="58"/>
    </row>
    <row r="26" spans="1:14" ht="38.25" x14ac:dyDescent="0.25">
      <c r="A26" s="36">
        <v>2</v>
      </c>
      <c r="B26" s="55" t="s">
        <v>457</v>
      </c>
      <c r="C26" s="36" t="s">
        <v>456</v>
      </c>
      <c r="D26" s="36"/>
      <c r="E26" s="36"/>
      <c r="F26" s="36"/>
      <c r="G26" s="36"/>
      <c r="H26" s="36"/>
      <c r="I26" s="36"/>
      <c r="J26" s="58"/>
    </row>
    <row r="27" spans="1:14" x14ac:dyDescent="0.25">
      <c r="A27" s="36">
        <v>3</v>
      </c>
      <c r="B27" s="55" t="s">
        <v>458</v>
      </c>
      <c r="C27" s="36" t="s">
        <v>456</v>
      </c>
      <c r="D27" s="36"/>
      <c r="E27" s="36"/>
      <c r="F27" s="36"/>
      <c r="G27" s="36"/>
      <c r="H27" s="36"/>
      <c r="I27" s="36"/>
      <c r="J27" s="58"/>
    </row>
    <row r="28" spans="1:14" x14ac:dyDescent="0.25">
      <c r="A28" s="36">
        <v>4</v>
      </c>
      <c r="B28" s="36"/>
      <c r="C28" s="36" t="s">
        <v>459</v>
      </c>
      <c r="D28" s="36"/>
      <c r="E28" s="36"/>
      <c r="F28" s="36"/>
      <c r="G28" s="36"/>
      <c r="H28" s="36"/>
      <c r="I28" s="36"/>
      <c r="J28" s="58"/>
    </row>
    <row r="29" spans="1:14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59"/>
    </row>
    <row r="30" spans="1:14" x14ac:dyDescent="0.25">
      <c r="A30" s="35"/>
      <c r="B30" s="39"/>
      <c r="C30" s="27"/>
      <c r="D30" s="47"/>
      <c r="E30" s="48"/>
      <c r="F30" s="49"/>
      <c r="G30" s="35"/>
      <c r="H30" s="35"/>
      <c r="I30" s="35"/>
      <c r="J30" s="59"/>
    </row>
    <row r="31" spans="1:14" x14ac:dyDescent="0.25">
      <c r="A31" s="35"/>
      <c r="B31" s="32" t="s">
        <v>323</v>
      </c>
      <c r="C31" s="27"/>
      <c r="D31" s="30" t="s">
        <v>324</v>
      </c>
      <c r="E31" s="30"/>
      <c r="F31" s="29" t="s">
        <v>296</v>
      </c>
      <c r="G31" s="35"/>
      <c r="H31" s="35"/>
      <c r="I31" s="35"/>
      <c r="J31" s="59"/>
    </row>
    <row r="32" spans="1:14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59"/>
    </row>
    <row r="33" spans="1:10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59"/>
    </row>
    <row r="34" spans="1:10" ht="15.75" x14ac:dyDescent="0.25">
      <c r="A34" s="297" t="s">
        <v>460</v>
      </c>
      <c r="B34" s="297"/>
      <c r="C34" s="35"/>
      <c r="D34" s="35"/>
      <c r="E34" s="35"/>
      <c r="F34" s="35"/>
      <c r="G34" s="35"/>
      <c r="H34" s="298" t="s">
        <v>461</v>
      </c>
      <c r="I34" s="298"/>
      <c r="J34" s="298"/>
    </row>
    <row r="35" spans="1:10" ht="25.5" x14ac:dyDescent="0.25">
      <c r="A35" s="36" t="s">
        <v>304</v>
      </c>
      <c r="B35" s="36" t="s">
        <v>447</v>
      </c>
      <c r="C35" s="36" t="s">
        <v>448</v>
      </c>
      <c r="D35" s="53" t="s">
        <v>449</v>
      </c>
      <c r="E35" s="53" t="s">
        <v>450</v>
      </c>
      <c r="F35" s="53" t="s">
        <v>57</v>
      </c>
      <c r="G35" s="54" t="s">
        <v>451</v>
      </c>
      <c r="H35" s="54" t="s">
        <v>452</v>
      </c>
      <c r="I35" s="54" t="s">
        <v>453</v>
      </c>
      <c r="J35" s="54" t="s">
        <v>454</v>
      </c>
    </row>
    <row r="36" spans="1:10" x14ac:dyDescent="0.25">
      <c r="A36" s="36">
        <v>1</v>
      </c>
      <c r="B36" s="36">
        <v>2</v>
      </c>
      <c r="C36" s="36">
        <v>3</v>
      </c>
      <c r="D36" s="53">
        <v>4</v>
      </c>
      <c r="E36" s="53">
        <v>5</v>
      </c>
      <c r="F36" s="53">
        <v>6</v>
      </c>
      <c r="G36" s="36">
        <v>7</v>
      </c>
      <c r="H36" s="36">
        <v>8</v>
      </c>
      <c r="I36" s="36">
        <v>9</v>
      </c>
      <c r="J36" s="58">
        <v>10</v>
      </c>
    </row>
    <row r="37" spans="1:10" ht="25.5" x14ac:dyDescent="0.25">
      <c r="A37" s="36">
        <v>1</v>
      </c>
      <c r="B37" s="55" t="s">
        <v>462</v>
      </c>
      <c r="C37" s="36" t="s">
        <v>456</v>
      </c>
      <c r="D37" s="36"/>
      <c r="E37" s="36"/>
      <c r="F37" s="36"/>
      <c r="G37" s="36"/>
      <c r="H37" s="36"/>
      <c r="I37" s="36"/>
      <c r="J37" s="58"/>
    </row>
    <row r="38" spans="1:10" x14ac:dyDescent="0.25">
      <c r="A38" s="36">
        <v>2</v>
      </c>
      <c r="B38" s="55" t="s">
        <v>463</v>
      </c>
      <c r="C38" s="36" t="s">
        <v>456</v>
      </c>
      <c r="D38" s="36"/>
      <c r="E38" s="36"/>
      <c r="F38" s="36"/>
      <c r="G38" s="36"/>
      <c r="H38" s="36"/>
      <c r="I38" s="36"/>
      <c r="J38" s="58"/>
    </row>
    <row r="39" spans="1:10" x14ac:dyDescent="0.25">
      <c r="A39" s="35"/>
      <c r="B39" s="39"/>
      <c r="C39" s="27"/>
      <c r="D39" s="47"/>
      <c r="E39" s="48"/>
      <c r="F39" s="49"/>
      <c r="G39" s="35"/>
      <c r="H39" s="35"/>
      <c r="I39" s="35"/>
      <c r="J39" s="59"/>
    </row>
    <row r="40" spans="1:10" x14ac:dyDescent="0.25">
      <c r="A40" s="35"/>
      <c r="B40" s="32" t="s">
        <v>323</v>
      </c>
      <c r="C40" s="27"/>
      <c r="D40" s="30" t="s">
        <v>324</v>
      </c>
      <c r="E40" s="30"/>
      <c r="F40" s="29" t="s">
        <v>296</v>
      </c>
      <c r="G40" s="35"/>
      <c r="H40" s="35"/>
      <c r="I40" s="35"/>
      <c r="J40" s="42"/>
    </row>
    <row r="41" spans="1:10" x14ac:dyDescent="0.25">
      <c r="A41" s="35"/>
      <c r="B41" s="32"/>
      <c r="C41" s="27"/>
      <c r="D41" s="30"/>
      <c r="E41" s="30"/>
      <c r="F41" s="32"/>
      <c r="G41" s="35"/>
      <c r="H41" s="35"/>
      <c r="I41" s="35"/>
      <c r="J41" s="42"/>
    </row>
    <row r="42" spans="1:10" ht="15.75" x14ac:dyDescent="0.25">
      <c r="A42" s="294" t="s">
        <v>464</v>
      </c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0" ht="15.75" customHeight="1" x14ac:dyDescent="0.25">
      <c r="A43" s="297" t="s">
        <v>465</v>
      </c>
      <c r="B43" s="297"/>
      <c r="C43" s="35"/>
      <c r="D43" s="35"/>
      <c r="E43" s="35"/>
      <c r="F43" s="35"/>
      <c r="G43" s="35"/>
      <c r="H43" s="298" t="s">
        <v>466</v>
      </c>
      <c r="I43" s="298"/>
      <c r="J43" s="298"/>
    </row>
    <row r="44" spans="1:10" ht="25.5" x14ac:dyDescent="0.25">
      <c r="A44" s="36" t="s">
        <v>304</v>
      </c>
      <c r="B44" s="36" t="s">
        <v>447</v>
      </c>
      <c r="C44" s="36" t="s">
        <v>448</v>
      </c>
      <c r="D44" s="53" t="s">
        <v>449</v>
      </c>
      <c r="E44" s="53" t="s">
        <v>450</v>
      </c>
      <c r="F44" s="53" t="s">
        <v>57</v>
      </c>
      <c r="G44" s="54" t="s">
        <v>451</v>
      </c>
      <c r="H44" s="54" t="s">
        <v>452</v>
      </c>
      <c r="I44" s="54" t="s">
        <v>453</v>
      </c>
      <c r="J44" s="54" t="s">
        <v>454</v>
      </c>
    </row>
    <row r="45" spans="1:10" x14ac:dyDescent="0.25">
      <c r="A45" s="36">
        <v>1</v>
      </c>
      <c r="B45" s="36">
        <v>2</v>
      </c>
      <c r="C45" s="36">
        <v>3</v>
      </c>
      <c r="D45" s="36">
        <v>4</v>
      </c>
      <c r="E45" s="36">
        <v>5</v>
      </c>
      <c r="F45" s="36">
        <v>6</v>
      </c>
      <c r="G45" s="36">
        <v>7</v>
      </c>
      <c r="H45" s="36">
        <v>8</v>
      </c>
      <c r="I45" s="36">
        <v>9</v>
      </c>
      <c r="J45" s="58">
        <v>10</v>
      </c>
    </row>
    <row r="46" spans="1:10" ht="25.5" x14ac:dyDescent="0.25">
      <c r="A46" s="36">
        <v>1</v>
      </c>
      <c r="B46" s="55" t="s">
        <v>467</v>
      </c>
      <c r="C46" s="36" t="s">
        <v>456</v>
      </c>
      <c r="D46" s="36"/>
      <c r="E46" s="36"/>
      <c r="F46" s="36"/>
      <c r="G46" s="36"/>
      <c r="H46" s="36"/>
      <c r="I46" s="36"/>
      <c r="J46" s="60"/>
    </row>
    <row r="47" spans="1:10" ht="21" customHeight="1" x14ac:dyDescent="0.25">
      <c r="A47" s="56"/>
      <c r="B47" s="57" t="s">
        <v>468</v>
      </c>
      <c r="C47" s="36" t="s">
        <v>456</v>
      </c>
      <c r="D47" s="36"/>
      <c r="E47" s="36"/>
      <c r="F47" s="36"/>
      <c r="G47" s="36"/>
      <c r="H47" s="36"/>
      <c r="I47" s="36"/>
      <c r="J47" s="60"/>
    </row>
    <row r="48" spans="1:10" ht="16.5" customHeight="1" x14ac:dyDescent="0.25">
      <c r="A48" s="36"/>
      <c r="B48" s="57" t="s">
        <v>469</v>
      </c>
      <c r="C48" s="36" t="s">
        <v>456</v>
      </c>
      <c r="D48" s="36"/>
      <c r="E48" s="36"/>
      <c r="F48" s="36"/>
      <c r="G48" s="36"/>
      <c r="H48" s="36"/>
      <c r="I48" s="36"/>
      <c r="J48" s="60"/>
    </row>
    <row r="49" spans="1:10" ht="27.75" customHeight="1" x14ac:dyDescent="0.25">
      <c r="A49" s="36"/>
      <c r="B49" s="57" t="s">
        <v>470</v>
      </c>
      <c r="C49" s="36" t="s">
        <v>456</v>
      </c>
      <c r="D49" s="36"/>
      <c r="E49" s="36"/>
      <c r="F49" s="36"/>
      <c r="G49" s="36"/>
      <c r="H49" s="36"/>
      <c r="I49" s="36"/>
      <c r="J49" s="60"/>
    </row>
    <row r="50" spans="1:10" x14ac:dyDescent="0.25">
      <c r="A50" s="35"/>
      <c r="B50" s="39"/>
      <c r="C50" s="27"/>
      <c r="D50" s="47"/>
      <c r="E50" s="48"/>
      <c r="F50" s="49"/>
      <c r="G50" s="35"/>
      <c r="H50" s="35"/>
      <c r="I50" s="35"/>
      <c r="J50" s="42"/>
    </row>
    <row r="51" spans="1:10" x14ac:dyDescent="0.25">
      <c r="A51" s="35"/>
      <c r="B51" s="32" t="s">
        <v>323</v>
      </c>
      <c r="C51" s="27"/>
      <c r="D51" s="30" t="s">
        <v>324</v>
      </c>
      <c r="E51" s="30"/>
      <c r="F51" s="29" t="s">
        <v>296</v>
      </c>
      <c r="G51" s="35"/>
      <c r="H51" s="35"/>
      <c r="I51" s="35"/>
      <c r="J51" s="42"/>
    </row>
    <row r="52" spans="1:10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42"/>
    </row>
    <row r="53" spans="1:10" ht="15.75" x14ac:dyDescent="0.25">
      <c r="A53" s="297" t="s">
        <v>71</v>
      </c>
      <c r="B53" s="297"/>
      <c r="C53" s="35"/>
      <c r="D53" s="35"/>
      <c r="E53" s="35"/>
      <c r="F53" s="35"/>
      <c r="G53" s="35"/>
      <c r="H53" s="298" t="s">
        <v>471</v>
      </c>
      <c r="I53" s="298"/>
      <c r="J53" s="298"/>
    </row>
    <row r="54" spans="1:10" ht="25.5" x14ac:dyDescent="0.25">
      <c r="A54" s="36" t="s">
        <v>304</v>
      </c>
      <c r="B54" s="36" t="s">
        <v>447</v>
      </c>
      <c r="C54" s="36" t="s">
        <v>448</v>
      </c>
      <c r="D54" s="53" t="s">
        <v>449</v>
      </c>
      <c r="E54" s="53" t="s">
        <v>450</v>
      </c>
      <c r="F54" s="53" t="s">
        <v>57</v>
      </c>
      <c r="G54" s="54" t="s">
        <v>451</v>
      </c>
      <c r="H54" s="54" t="s">
        <v>452</v>
      </c>
      <c r="I54" s="54" t="s">
        <v>453</v>
      </c>
      <c r="J54" s="54" t="s">
        <v>454</v>
      </c>
    </row>
    <row r="55" spans="1:10" x14ac:dyDescent="0.25">
      <c r="A55" s="36">
        <v>1</v>
      </c>
      <c r="B55" s="36">
        <v>2</v>
      </c>
      <c r="C55" s="36">
        <v>3</v>
      </c>
      <c r="D55" s="36">
        <v>4</v>
      </c>
      <c r="E55" s="36">
        <v>5</v>
      </c>
      <c r="F55" s="36">
        <v>6</v>
      </c>
      <c r="G55" s="36">
        <v>7</v>
      </c>
      <c r="H55" s="36">
        <v>8</v>
      </c>
      <c r="I55" s="36">
        <v>9</v>
      </c>
      <c r="J55" s="58">
        <v>10</v>
      </c>
    </row>
    <row r="56" spans="1:10" x14ac:dyDescent="0.25">
      <c r="A56" s="36"/>
      <c r="B56" s="55" t="s">
        <v>472</v>
      </c>
      <c r="C56" s="36" t="s">
        <v>473</v>
      </c>
      <c r="D56" s="36"/>
      <c r="E56" s="36"/>
      <c r="F56" s="36"/>
      <c r="G56" s="36"/>
      <c r="H56" s="36"/>
      <c r="I56" s="36"/>
      <c r="J56" s="60"/>
    </row>
    <row r="57" spans="1:10" x14ac:dyDescent="0.25">
      <c r="A57" s="36"/>
      <c r="B57" s="57" t="s">
        <v>474</v>
      </c>
      <c r="C57" s="36" t="s">
        <v>473</v>
      </c>
      <c r="D57" s="36"/>
      <c r="E57" s="36"/>
      <c r="F57" s="36"/>
      <c r="G57" s="36"/>
      <c r="H57" s="36"/>
      <c r="I57" s="36"/>
      <c r="J57" s="60"/>
    </row>
    <row r="58" spans="1:10" ht="51" x14ac:dyDescent="0.25">
      <c r="A58" s="36"/>
      <c r="B58" s="57" t="s">
        <v>475</v>
      </c>
      <c r="C58" s="36" t="s">
        <v>473</v>
      </c>
      <c r="D58" s="36"/>
      <c r="E58" s="36"/>
      <c r="F58" s="36"/>
      <c r="G58" s="36"/>
      <c r="H58" s="36"/>
      <c r="I58" s="36"/>
      <c r="J58" s="60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60"/>
    </row>
    <row r="60" spans="1:10" x14ac:dyDescent="0.25">
      <c r="A60" s="35"/>
      <c r="B60" s="39"/>
      <c r="C60" s="27"/>
      <c r="D60" s="47"/>
      <c r="E60" s="48"/>
      <c r="F60" s="49"/>
      <c r="G60" s="35"/>
      <c r="H60" s="35"/>
      <c r="I60" s="35"/>
      <c r="J60" s="42"/>
    </row>
    <row r="61" spans="1:10" x14ac:dyDescent="0.25">
      <c r="A61" s="35"/>
      <c r="B61" s="32" t="s">
        <v>323</v>
      </c>
      <c r="C61" s="27"/>
      <c r="D61" s="30" t="s">
        <v>324</v>
      </c>
      <c r="E61" s="30"/>
      <c r="F61" s="29" t="s">
        <v>296</v>
      </c>
      <c r="G61" s="35"/>
      <c r="H61" s="35"/>
      <c r="I61" s="35"/>
      <c r="J61" s="42"/>
    </row>
    <row r="62" spans="1:10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42"/>
    </row>
    <row r="63" spans="1:10" ht="25.5" x14ac:dyDescent="0.25">
      <c r="A63" s="35"/>
      <c r="B63" s="33" t="s">
        <v>298</v>
      </c>
      <c r="C63" s="35"/>
      <c r="D63" s="35"/>
      <c r="E63" s="35"/>
      <c r="F63" s="35" t="s">
        <v>299</v>
      </c>
      <c r="G63" s="35"/>
      <c r="H63" s="35"/>
      <c r="I63" s="35"/>
      <c r="J63" s="42"/>
    </row>
    <row r="64" spans="1:10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42"/>
    </row>
    <row r="65" spans="1:10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42"/>
    </row>
    <row r="66" spans="1:10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42"/>
    </row>
    <row r="67" spans="1:10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42"/>
    </row>
    <row r="68" spans="1:10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42"/>
    </row>
    <row r="69" spans="1:10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42"/>
    </row>
    <row r="70" spans="1:10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10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10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10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10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10" x14ac:dyDescent="0.25">
      <c r="A75" s="27"/>
      <c r="B75" s="27"/>
      <c r="C75" s="27"/>
      <c r="D75" s="27"/>
      <c r="E75" s="27"/>
      <c r="F75" s="27"/>
      <c r="G75" s="27"/>
      <c r="H75" s="27"/>
      <c r="I75" s="27"/>
    </row>
  </sheetData>
  <mergeCells count="17">
    <mergeCell ref="A42:J42"/>
    <mergeCell ref="A43:B43"/>
    <mergeCell ref="H43:J43"/>
    <mergeCell ref="A53:B53"/>
    <mergeCell ref="H53:J53"/>
    <mergeCell ref="A20:J20"/>
    <mergeCell ref="A22:B22"/>
    <mergeCell ref="H22:J22"/>
    <mergeCell ref="A34:B34"/>
    <mergeCell ref="H34:J34"/>
    <mergeCell ref="E1:F1"/>
    <mergeCell ref="A4:E4"/>
    <mergeCell ref="C7:F7"/>
    <mergeCell ref="C8:D8"/>
    <mergeCell ref="E8:F8"/>
    <mergeCell ref="A7:A9"/>
    <mergeCell ref="B7:B9"/>
  </mergeCells>
  <pageMargins left="0" right="0" top="0" bottom="0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29" sqref="K29"/>
    </sheetView>
  </sheetViews>
  <sheetFormatPr defaultColWidth="9" defaultRowHeight="15" x14ac:dyDescent="0.25"/>
  <cols>
    <col min="1" max="1" width="5" customWidth="1"/>
    <col min="2" max="2" width="14.42578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27"/>
      <c r="B1" s="27"/>
      <c r="C1" s="27"/>
      <c r="D1" s="27"/>
      <c r="E1" s="27"/>
      <c r="F1" s="27"/>
      <c r="G1" s="27"/>
      <c r="H1" s="27"/>
      <c r="I1" s="27"/>
      <c r="J1" s="266" t="s">
        <v>476</v>
      </c>
      <c r="K1" s="266"/>
      <c r="L1" s="266"/>
      <c r="M1" s="27"/>
      <c r="N1" s="27"/>
      <c r="O1" s="27"/>
      <c r="P1" s="27"/>
    </row>
    <row r="2" spans="1:16" x14ac:dyDescent="0.25">
      <c r="A2" s="27"/>
      <c r="B2" s="27"/>
      <c r="C2" s="27"/>
      <c r="D2" s="27"/>
      <c r="E2" s="27"/>
      <c r="F2" s="27"/>
      <c r="G2" s="27"/>
      <c r="H2" s="27"/>
      <c r="I2" s="27"/>
      <c r="J2" s="278" t="s">
        <v>477</v>
      </c>
      <c r="K2" s="278"/>
      <c r="L2" s="278"/>
      <c r="M2" s="27"/>
      <c r="N2" s="27"/>
      <c r="O2" s="27"/>
      <c r="P2" s="27"/>
    </row>
    <row r="3" spans="1:1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8.75" customHeight="1" x14ac:dyDescent="0.25">
      <c r="A4" s="294" t="s">
        <v>478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7"/>
      <c r="N4" s="27"/>
      <c r="O4" s="27"/>
      <c r="P4" s="27"/>
    </row>
    <row r="5" spans="1:1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300" t="s">
        <v>479</v>
      </c>
      <c r="L5" s="300"/>
      <c r="M5" s="27"/>
      <c r="N5" s="27"/>
      <c r="O5" s="27"/>
      <c r="P5" s="27"/>
    </row>
    <row r="6" spans="1:16" x14ac:dyDescent="0.25">
      <c r="A6" s="252" t="s">
        <v>304</v>
      </c>
      <c r="B6" s="252" t="s">
        <v>480</v>
      </c>
      <c r="C6" s="252" t="s">
        <v>481</v>
      </c>
      <c r="D6" s="252"/>
      <c r="E6" s="252"/>
      <c r="F6" s="252"/>
      <c r="G6" s="252"/>
      <c r="H6" s="252"/>
      <c r="I6" s="252"/>
      <c r="J6" s="252"/>
      <c r="K6" s="252"/>
      <c r="L6" s="252"/>
      <c r="M6" s="27"/>
      <c r="N6" s="27"/>
      <c r="O6" s="27"/>
      <c r="P6" s="27"/>
    </row>
    <row r="7" spans="1:16" ht="27.75" customHeight="1" x14ac:dyDescent="0.25">
      <c r="A7" s="252"/>
      <c r="B7" s="252"/>
      <c r="C7" s="299" t="s">
        <v>482</v>
      </c>
      <c r="D7" s="299"/>
      <c r="E7" s="299" t="s">
        <v>483</v>
      </c>
      <c r="F7" s="299"/>
      <c r="G7" s="299" t="s">
        <v>484</v>
      </c>
      <c r="H7" s="299"/>
      <c r="I7" s="299" t="s">
        <v>125</v>
      </c>
      <c r="J7" s="299"/>
      <c r="K7" s="299" t="s">
        <v>485</v>
      </c>
      <c r="L7" s="299"/>
      <c r="M7" s="27"/>
      <c r="N7" s="27"/>
      <c r="O7" s="27"/>
      <c r="P7" s="27"/>
    </row>
    <row r="8" spans="1:16" ht="38.25" x14ac:dyDescent="0.25">
      <c r="A8" s="252"/>
      <c r="B8" s="252"/>
      <c r="C8" s="38" t="s">
        <v>486</v>
      </c>
      <c r="D8" s="38" t="s">
        <v>487</v>
      </c>
      <c r="E8" s="38" t="s">
        <v>486</v>
      </c>
      <c r="F8" s="38" t="s">
        <v>487</v>
      </c>
      <c r="G8" s="38" t="s">
        <v>486</v>
      </c>
      <c r="H8" s="38" t="s">
        <v>487</v>
      </c>
      <c r="I8" s="38" t="s">
        <v>486</v>
      </c>
      <c r="J8" s="38" t="s">
        <v>487</v>
      </c>
      <c r="K8" s="38" t="s">
        <v>486</v>
      </c>
      <c r="L8" s="38" t="s">
        <v>487</v>
      </c>
      <c r="M8" s="27"/>
      <c r="N8" s="27"/>
      <c r="O8" s="27"/>
      <c r="P8" s="27"/>
    </row>
    <row r="9" spans="1:16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27"/>
      <c r="N9" s="27"/>
      <c r="O9" s="27"/>
      <c r="P9" s="27"/>
    </row>
    <row r="10" spans="1:16" x14ac:dyDescent="0.25">
      <c r="A10" s="36">
        <v>1</v>
      </c>
      <c r="B10" s="36" t="s">
        <v>441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7"/>
      <c r="N10" s="27"/>
      <c r="O10" s="27"/>
      <c r="P10" s="27"/>
    </row>
    <row r="11" spans="1:16" x14ac:dyDescent="0.25">
      <c r="A11" s="36">
        <v>2</v>
      </c>
      <c r="B11" s="36" t="s">
        <v>442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7"/>
      <c r="N11" s="27"/>
      <c r="O11" s="27"/>
      <c r="P11" s="27"/>
    </row>
    <row r="12" spans="1:16" x14ac:dyDescent="0.25">
      <c r="A12" s="36" t="s">
        <v>79</v>
      </c>
      <c r="B12" s="36" t="s">
        <v>79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7"/>
      <c r="N12" s="27"/>
      <c r="O12" s="27"/>
      <c r="P12" s="27"/>
    </row>
    <row r="13" spans="1:16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7"/>
      <c r="N13" s="27"/>
      <c r="O13" s="27"/>
      <c r="P13" s="27"/>
    </row>
    <row r="14" spans="1:16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7"/>
      <c r="N14" s="27"/>
      <c r="O14" s="27"/>
      <c r="P14" s="27"/>
    </row>
    <row r="15" spans="1:16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5">
      <c r="A17" s="27"/>
      <c r="B17" s="27"/>
      <c r="C17" s="302"/>
      <c r="D17" s="302"/>
      <c r="E17" s="27"/>
      <c r="F17" s="263"/>
      <c r="G17" s="263"/>
      <c r="H17" s="27"/>
      <c r="I17" s="285"/>
      <c r="J17" s="285"/>
      <c r="K17" s="27"/>
      <c r="L17" s="27"/>
      <c r="M17" s="27"/>
      <c r="N17" s="27"/>
      <c r="O17" s="27"/>
      <c r="P17" s="27"/>
    </row>
    <row r="18" spans="1:16" x14ac:dyDescent="0.25">
      <c r="A18" s="27"/>
      <c r="B18" s="27"/>
      <c r="C18" s="303" t="s">
        <v>323</v>
      </c>
      <c r="D18" s="303"/>
      <c r="E18" s="27"/>
      <c r="F18" s="303" t="s">
        <v>324</v>
      </c>
      <c r="G18" s="303"/>
      <c r="H18" s="27"/>
      <c r="I18" s="303" t="s">
        <v>296</v>
      </c>
      <c r="J18" s="303"/>
      <c r="K18" s="27"/>
      <c r="L18" s="27"/>
      <c r="M18" s="27"/>
      <c r="N18" s="27"/>
      <c r="O18" s="27"/>
      <c r="P18" s="27"/>
    </row>
    <row r="19" spans="1:16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5">
      <c r="A20" s="27"/>
      <c r="B20" s="33" t="s">
        <v>297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ht="60" customHeight="1" x14ac:dyDescent="0.25">
      <c r="A25" s="27"/>
      <c r="B25" s="250" t="s">
        <v>298</v>
      </c>
      <c r="C25" s="250"/>
      <c r="D25" s="27"/>
      <c r="E25" s="27"/>
      <c r="F25" s="27"/>
      <c r="G25" s="27"/>
      <c r="H25" s="27"/>
      <c r="I25" s="301" t="s">
        <v>299</v>
      </c>
      <c r="J25" s="301"/>
      <c r="K25" s="27"/>
      <c r="L25" s="27"/>
      <c r="M25" s="27"/>
      <c r="N25" s="27"/>
      <c r="O25" s="27"/>
      <c r="P25" s="27"/>
    </row>
    <row r="26" spans="1:16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</sheetData>
  <mergeCells count="20">
    <mergeCell ref="B25:C25"/>
    <mergeCell ref="I25:J25"/>
    <mergeCell ref="A6:A8"/>
    <mergeCell ref="B6:B8"/>
    <mergeCell ref="C17:D17"/>
    <mergeCell ref="F17:G17"/>
    <mergeCell ref="I17:J17"/>
    <mergeCell ref="C18:D18"/>
    <mergeCell ref="F18:G18"/>
    <mergeCell ref="I18:J18"/>
    <mergeCell ref="C7:D7"/>
    <mergeCell ref="E7:F7"/>
    <mergeCell ref="G7:H7"/>
    <mergeCell ref="I7:J7"/>
    <mergeCell ref="K7:L7"/>
    <mergeCell ref="J1:L1"/>
    <mergeCell ref="J2:L2"/>
    <mergeCell ref="A4:L4"/>
    <mergeCell ref="K5:L5"/>
    <mergeCell ref="C6:L6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2022-10-12T06:29:00Z</cp:lastPrinted>
  <dcterms:created xsi:type="dcterms:W3CDTF">2021-11-03T09:40:00Z</dcterms:created>
  <dcterms:modified xsi:type="dcterms:W3CDTF">2024-01-10T12:54:30Z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4A4BF0A500134E779EDA29BA51A71567_12</vt:lpwstr>
  </property>
  <property fmtid="{D5CDD505-2E9C-101B-9397-08002B2CF9AE}" pid="3" name="KSOProductBuildVer">
    <vt:lpwstr>1049-12.2.0.13359</vt:lpwstr>
  </property>
</Properties>
</file>