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yapka\Desktop\Позачергова 71 сесія від 07.08.2025 р\РІШЕННЯ\"/>
    </mc:Choice>
  </mc:AlternateContent>
  <bookViews>
    <workbookView xWindow="0" yWindow="0" windowWidth="28800" windowHeight="12330"/>
  </bookViews>
  <sheets>
    <sheet name="Додаток обєкти УКБ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H29" i="1"/>
  <c r="G29" i="1"/>
  <c r="F28" i="1"/>
  <c r="F29" i="1" s="1"/>
  <c r="I26" i="1"/>
  <c r="H26" i="1"/>
  <c r="G26" i="1"/>
  <c r="F26" i="1"/>
  <c r="F25" i="1"/>
  <c r="I23" i="1"/>
  <c r="H23" i="1"/>
  <c r="F22" i="1"/>
  <c r="F21" i="1"/>
  <c r="F20" i="1"/>
  <c r="I19" i="1"/>
  <c r="G19" i="1"/>
  <c r="F19" i="1" s="1"/>
  <c r="F18" i="1"/>
  <c r="F17" i="1"/>
  <c r="F16" i="1"/>
  <c r="H14" i="1"/>
  <c r="H30" i="1" s="1"/>
  <c r="I13" i="1"/>
  <c r="G13" i="1"/>
  <c r="F13" i="1" s="1"/>
  <c r="I12" i="1"/>
  <c r="F12" i="1" s="1"/>
  <c r="G12" i="1"/>
  <c r="F11" i="1"/>
  <c r="I10" i="1"/>
  <c r="F10" i="1" s="1"/>
  <c r="G10" i="1"/>
  <c r="G14" i="1" s="1"/>
  <c r="I9" i="1"/>
  <c r="I14" i="1" s="1"/>
  <c r="I30" i="1" s="1"/>
  <c r="F9" i="1"/>
  <c r="F8" i="1"/>
  <c r="F7" i="1"/>
  <c r="F14" i="1" s="1"/>
  <c r="E7" i="1"/>
  <c r="F23" i="1" l="1"/>
  <c r="F30" i="1" s="1"/>
  <c r="G23" i="1"/>
  <c r="G30" i="1" s="1"/>
</calcChain>
</file>

<file path=xl/sharedStrings.xml><?xml version="1.0" encoding="utf-8"?>
<sst xmlns="http://schemas.openxmlformats.org/spreadsheetml/2006/main" count="85" uniqueCount="30">
  <si>
    <t>ПРОДОВЖЕННЯ ПРОГРАМИ</t>
  </si>
  <si>
    <t>Напрями діяльності та заходи Програми капітального будівництва Боярської міської територіальної громади  на 2025-2028 роки</t>
  </si>
  <si>
    <t>Заходи Програми</t>
  </si>
  <si>
    <t xml:space="preserve">Механізм реалізації
завдань та заходів
Програми
</t>
  </si>
  <si>
    <t>Виконавець</t>
  </si>
  <si>
    <t>Строк виконання заходу</t>
  </si>
  <si>
    <t>Виконання у попередні роки
тис. грн.</t>
  </si>
  <si>
    <t xml:space="preserve"> Орієнтовні обсяги фінансування за напрямами діяльності та заходами, тис. грн.</t>
  </si>
  <si>
    <t>Усього</t>
  </si>
  <si>
    <t>ДБ</t>
  </si>
  <si>
    <t>ОБ</t>
  </si>
  <si>
    <t>МБ</t>
  </si>
  <si>
    <t>2025 рік</t>
  </si>
  <si>
    <t>Реконструкція з розширенням приймального відділення комунального некомерційного підприємства «Лікарня інтенсивного лікування Боярської міської ради» (реконструкція),  за адресою: Україна, Київська обл., Фастівський р-н, м. Боярка, Боярська територіальна громада, вул. Соборності, 51</t>
  </si>
  <si>
    <t>виготовлення ПКД, проведення експертизи, виконання будівельно-монтажних робіт, технічний та авторський нагляд</t>
  </si>
  <si>
    <t>УКБ Боярської міської ради</t>
  </si>
  <si>
    <t>2025-2028</t>
  </si>
  <si>
    <t>Капітальний ремонт з благоустроєм  дитячого майданчика за адресою: Україна, Київська область, Фастівський район, Боярська територіальна громада, м. Боярка, вул. Молодіжна, 5 б”</t>
  </si>
  <si>
    <t>2025-2026</t>
  </si>
  <si>
    <t>Реконструкція водогону від станції II-го підйому до станції III-го підйому  за адресою: Київська область,Фастівський район, Боярська міська територіальна громада</t>
  </si>
  <si>
    <t>Нове будівництво майданчика для стоянки транспортних засобів вздовж залізниці, біля платформи залізничної станції "Тарасівка" в с. Тарасівка Боярської міської територіальної громади Фастівського району Київської області</t>
  </si>
  <si>
    <t>Реконструкція будівлі Забірської дільничної лікарні з амбулаторією з добудовою приміщення відділення надання послуг особам, що потребують стороннього догляду, за адресою: Україна, Київська область, Фастівський район, с. Забір’я, Боярська територіальна громада, вул. Гончаренка, 12а»</t>
  </si>
  <si>
    <t>«Капітальний ремонт протирадіаційного укриття № 159533 за адресою: Україна, Київська область, Фастівський район, м. Боярка, Боярська територіальна громада,  вул. Соборності, 51»</t>
  </si>
  <si>
    <t>"Капітальний ремонт протирадіаційного укриття № 159562 за адресою: Україна, Київська область, Фастівський район, м. Боярка, Боярська територіальна громада,  вул. Соборності, 51»</t>
  </si>
  <si>
    <t>ВСЬОГО</t>
  </si>
  <si>
    <t>2026 рік</t>
  </si>
  <si>
    <t>Капітальний ремонт протирадіаційного укриття № 159562 за адресою: Україна, Київська область, Фастівський район, м. Боярка, Боярська територіальна громада,  вул. Соборності, 51»</t>
  </si>
  <si>
    <t>2027 рік</t>
  </si>
  <si>
    <t>2028 рік</t>
  </si>
  <si>
    <t>ВСЬОГО по програмі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</si>
</sst>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#,##0.000"/>
  </numFmts>
  <fonts count="14" x14ac:knownFonts="1">
    <font>
      <sz val="10"/>
      <name val="Arial Cyr"/>
      <charset val="204"/>
    </font>
    <font>
      <sz val="10"/>
      <color indexed="8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color theme="1"/>
      <name val="Arial Cyr"/>
      <charset val="204"/>
    </font>
    <font>
      <sz val="12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/>
    <xf numFmtId="16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/>
    <xf numFmtId="0" fontId="12" fillId="0" borderId="0" xfId="0" applyFont="1" applyFill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164" fontId="13" fillId="0" borderId="0" xfId="0" applyNumberFormat="1" applyFont="1" applyFill="1" applyBorder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/>
    <xf numFmtId="164" fontId="13" fillId="0" borderId="0" xfId="0" applyNumberFormat="1" applyFont="1" applyFill="1"/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36"/>
  <sheetViews>
    <sheetView tabSelected="1" view="pageBreakPreview" zoomScale="80" zoomScaleNormal="80" zoomScaleSheetLayoutView="80" workbookViewId="0">
      <pane ySplit="5" topLeftCell="A25" activePane="bottomLeft" state="frozen"/>
      <selection pane="bottomLeft" activeCell="A32" sqref="A32:XFD32"/>
    </sheetView>
  </sheetViews>
  <sheetFormatPr defaultColWidth="9.140625" defaultRowHeight="12.75" x14ac:dyDescent="0.2"/>
  <cols>
    <col min="1" max="1" width="66.85546875" style="1" customWidth="1"/>
    <col min="2" max="2" width="34.85546875" style="2" customWidth="1"/>
    <col min="3" max="3" width="15.5703125" style="2" customWidth="1"/>
    <col min="4" max="4" width="12.7109375" style="2" customWidth="1"/>
    <col min="5" max="5" width="15.140625" style="3" customWidth="1"/>
    <col min="6" max="7" width="14.42578125" style="3" bestFit="1" customWidth="1"/>
    <col min="8" max="8" width="13.28515625" style="3" bestFit="1" customWidth="1"/>
    <col min="9" max="9" width="14.42578125" style="5" bestFit="1" customWidth="1"/>
    <col min="10" max="10" width="18.140625" style="4" customWidth="1"/>
    <col min="11" max="11" width="11.7109375" style="2" bestFit="1" customWidth="1"/>
    <col min="12" max="12" width="16.28515625" style="2" bestFit="1" customWidth="1"/>
    <col min="13" max="16384" width="9.140625" style="2"/>
  </cols>
  <sheetData>
    <row r="1" spans="1:230" ht="15.75" x14ac:dyDescent="0.25">
      <c r="G1" s="47" t="s">
        <v>0</v>
      </c>
      <c r="H1" s="47"/>
      <c r="I1" s="47"/>
    </row>
    <row r="2" spans="1:230" ht="9.75" customHeight="1" x14ac:dyDescent="0.2"/>
    <row r="3" spans="1:230" ht="21.75" customHeight="1" x14ac:dyDescent="0.2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6"/>
      <c r="K3" s="6"/>
      <c r="L3" s="6"/>
      <c r="M3" s="6"/>
      <c r="N3" s="6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</row>
    <row r="4" spans="1:230" s="8" customFormat="1" ht="34.5" customHeight="1" x14ac:dyDescent="0.2">
      <c r="A4" s="46" t="s">
        <v>2</v>
      </c>
      <c r="B4" s="40" t="s">
        <v>3</v>
      </c>
      <c r="C4" s="46" t="s">
        <v>4</v>
      </c>
      <c r="D4" s="40" t="s">
        <v>5</v>
      </c>
      <c r="E4" s="39" t="s">
        <v>6</v>
      </c>
      <c r="F4" s="39" t="s">
        <v>7</v>
      </c>
      <c r="G4" s="39"/>
      <c r="H4" s="39"/>
      <c r="I4" s="3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</row>
    <row r="5" spans="1:230" s="8" customFormat="1" ht="30.75" customHeight="1" x14ac:dyDescent="0.2">
      <c r="A5" s="46"/>
      <c r="B5" s="40"/>
      <c r="C5" s="46"/>
      <c r="D5" s="40"/>
      <c r="E5" s="39"/>
      <c r="F5" s="9" t="s">
        <v>8</v>
      </c>
      <c r="G5" s="9" t="s">
        <v>9</v>
      </c>
      <c r="H5" s="9" t="s">
        <v>10</v>
      </c>
      <c r="I5" s="9" t="s">
        <v>11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</row>
    <row r="6" spans="1:230" s="8" customFormat="1" ht="14.25" x14ac:dyDescent="0.2">
      <c r="A6" s="40" t="s">
        <v>12</v>
      </c>
      <c r="B6" s="40"/>
      <c r="C6" s="40"/>
      <c r="D6" s="40"/>
      <c r="E6" s="40"/>
      <c r="F6" s="40"/>
      <c r="G6" s="40"/>
      <c r="H6" s="40"/>
      <c r="I6" s="40"/>
      <c r="J6" s="10"/>
    </row>
    <row r="7" spans="1:230" s="8" customFormat="1" ht="77.25" customHeight="1" x14ac:dyDescent="0.2">
      <c r="A7" s="11" t="s">
        <v>13</v>
      </c>
      <c r="B7" s="12" t="s">
        <v>14</v>
      </c>
      <c r="C7" s="12" t="s">
        <v>15</v>
      </c>
      <c r="D7" s="13" t="s">
        <v>16</v>
      </c>
      <c r="E7" s="14">
        <f>177.61122+1480.9322</f>
        <v>1658.54342</v>
      </c>
      <c r="F7" s="14">
        <f>G7+H7+I7</f>
        <v>31834.563000000002</v>
      </c>
      <c r="G7" s="14">
        <v>20000</v>
      </c>
      <c r="H7" s="14">
        <v>0</v>
      </c>
      <c r="I7" s="14">
        <v>11834.563</v>
      </c>
      <c r="J7" s="10"/>
    </row>
    <row r="8" spans="1:230" s="8" customFormat="1" ht="77.25" customHeight="1" x14ac:dyDescent="0.2">
      <c r="A8" s="11" t="s">
        <v>17</v>
      </c>
      <c r="B8" s="12" t="s">
        <v>14</v>
      </c>
      <c r="C8" s="12" t="s">
        <v>15</v>
      </c>
      <c r="D8" s="13" t="s">
        <v>18</v>
      </c>
      <c r="E8" s="14">
        <v>0</v>
      </c>
      <c r="F8" s="14">
        <f t="shared" ref="F8:F13" si="0">G8+H8+I8</f>
        <v>45903.91</v>
      </c>
      <c r="G8" s="14">
        <v>0</v>
      </c>
      <c r="H8" s="14">
        <v>22951.955000000002</v>
      </c>
      <c r="I8" s="14">
        <v>22951.955000000002</v>
      </c>
      <c r="J8" s="10"/>
    </row>
    <row r="9" spans="1:230" s="8" customFormat="1" ht="77.25" customHeight="1" x14ac:dyDescent="0.2">
      <c r="A9" s="11" t="s">
        <v>19</v>
      </c>
      <c r="B9" s="12" t="s">
        <v>14</v>
      </c>
      <c r="C9" s="12" t="s">
        <v>15</v>
      </c>
      <c r="D9" s="13" t="s">
        <v>18</v>
      </c>
      <c r="E9" s="14">
        <v>0</v>
      </c>
      <c r="F9" s="14">
        <f t="shared" si="0"/>
        <v>18003</v>
      </c>
      <c r="G9" s="14">
        <v>9000</v>
      </c>
      <c r="H9" s="14"/>
      <c r="I9" s="14">
        <f>1003+8000</f>
        <v>9003</v>
      </c>
      <c r="J9" s="10"/>
    </row>
    <row r="10" spans="1:230" s="8" customFormat="1" ht="77.25" customHeight="1" x14ac:dyDescent="0.2">
      <c r="A10" s="11" t="s">
        <v>20</v>
      </c>
      <c r="B10" s="12" t="s">
        <v>14</v>
      </c>
      <c r="C10" s="12" t="s">
        <v>15</v>
      </c>
      <c r="D10" s="13" t="s">
        <v>18</v>
      </c>
      <c r="E10" s="14">
        <v>0</v>
      </c>
      <c r="F10" s="14">
        <f t="shared" si="0"/>
        <v>11593.347</v>
      </c>
      <c r="G10" s="14">
        <f>11186.694/2</f>
        <v>5593.3469999999998</v>
      </c>
      <c r="H10" s="14"/>
      <c r="I10" s="14">
        <f>12000/2</f>
        <v>6000</v>
      </c>
      <c r="J10" s="10"/>
    </row>
    <row r="11" spans="1:230" s="8" customFormat="1" ht="77.25" customHeight="1" x14ac:dyDescent="0.2">
      <c r="A11" s="11" t="s">
        <v>21</v>
      </c>
      <c r="B11" s="12" t="s">
        <v>14</v>
      </c>
      <c r="C11" s="12" t="s">
        <v>15</v>
      </c>
      <c r="D11" s="13" t="s">
        <v>18</v>
      </c>
      <c r="E11" s="14">
        <v>100</v>
      </c>
      <c r="F11" s="14">
        <f t="shared" si="0"/>
        <v>50000</v>
      </c>
      <c r="G11" s="14">
        <v>25000</v>
      </c>
      <c r="H11" s="14"/>
      <c r="I11" s="14">
        <v>25000</v>
      </c>
      <c r="J11" s="10"/>
    </row>
    <row r="12" spans="1:230" s="8" customFormat="1" ht="77.25" customHeight="1" x14ac:dyDescent="0.2">
      <c r="A12" s="12" t="s">
        <v>22</v>
      </c>
      <c r="B12" s="12" t="s">
        <v>14</v>
      </c>
      <c r="C12" s="12" t="s">
        <v>15</v>
      </c>
      <c r="D12" s="15" t="s">
        <v>18</v>
      </c>
      <c r="E12" s="16">
        <v>598.05047999999999</v>
      </c>
      <c r="F12" s="14">
        <f t="shared" si="0"/>
        <v>17417.407999999999</v>
      </c>
      <c r="G12" s="14">
        <f>17417.408/2</f>
        <v>8708.7039999999997</v>
      </c>
      <c r="H12" s="16"/>
      <c r="I12" s="14">
        <f>17417.408/2</f>
        <v>8708.7039999999997</v>
      </c>
      <c r="J12" s="10"/>
    </row>
    <row r="13" spans="1:230" s="8" customFormat="1" ht="67.5" customHeight="1" x14ac:dyDescent="0.2">
      <c r="A13" s="17" t="s">
        <v>23</v>
      </c>
      <c r="B13" s="12" t="s">
        <v>14</v>
      </c>
      <c r="C13" s="12" t="s">
        <v>15</v>
      </c>
      <c r="D13" s="15" t="s">
        <v>18</v>
      </c>
      <c r="E13" s="14">
        <v>698.88712999999996</v>
      </c>
      <c r="F13" s="14">
        <f t="shared" si="0"/>
        <v>42393.824999999997</v>
      </c>
      <c r="G13" s="14">
        <f>42393.825/2</f>
        <v>21196.912499999999</v>
      </c>
      <c r="H13" s="14"/>
      <c r="I13" s="14">
        <f>42393.825/2</f>
        <v>21196.912499999999</v>
      </c>
      <c r="J13" s="10"/>
    </row>
    <row r="14" spans="1:230" s="8" customFormat="1" ht="22.5" customHeight="1" x14ac:dyDescent="0.2">
      <c r="A14" s="18" t="s">
        <v>24</v>
      </c>
      <c r="B14" s="18"/>
      <c r="C14" s="18"/>
      <c r="D14" s="19"/>
      <c r="E14" s="9"/>
      <c r="F14" s="20">
        <f>SUM(F7:F13)</f>
        <v>217146.05300000001</v>
      </c>
      <c r="G14" s="20">
        <f>SUM(G7:G13)</f>
        <v>89498.963500000013</v>
      </c>
      <c r="H14" s="20">
        <f>SUM(H7:H13)</f>
        <v>22951.955000000002</v>
      </c>
      <c r="I14" s="20">
        <f>SUM(I7:I13)</f>
        <v>104695.13450000001</v>
      </c>
      <c r="J14" s="10"/>
    </row>
    <row r="15" spans="1:230" s="8" customFormat="1" ht="14.25" x14ac:dyDescent="0.2">
      <c r="A15" s="40" t="s">
        <v>25</v>
      </c>
      <c r="B15" s="40"/>
      <c r="C15" s="40"/>
      <c r="D15" s="40"/>
      <c r="E15" s="40"/>
      <c r="F15" s="40"/>
      <c r="G15" s="40"/>
      <c r="H15" s="40"/>
      <c r="I15" s="40"/>
      <c r="J15" s="10"/>
    </row>
    <row r="16" spans="1:230" s="8" customFormat="1" ht="77.25" customHeight="1" x14ac:dyDescent="0.2">
      <c r="A16" s="11" t="s">
        <v>13</v>
      </c>
      <c r="B16" s="12" t="s">
        <v>14</v>
      </c>
      <c r="C16" s="12" t="s">
        <v>15</v>
      </c>
      <c r="D16" s="13" t="s">
        <v>16</v>
      </c>
      <c r="E16" s="14"/>
      <c r="F16" s="14">
        <f>G16+H16+I16</f>
        <v>131250</v>
      </c>
      <c r="G16" s="14">
        <v>105000</v>
      </c>
      <c r="H16" s="14">
        <v>0</v>
      </c>
      <c r="I16" s="14">
        <v>26250</v>
      </c>
      <c r="J16" s="10"/>
    </row>
    <row r="17" spans="1:10" s="22" customFormat="1" ht="77.25" customHeight="1" x14ac:dyDescent="0.2">
      <c r="A17" s="17" t="s">
        <v>17</v>
      </c>
      <c r="B17" s="17" t="s">
        <v>14</v>
      </c>
      <c r="C17" s="17" t="s">
        <v>15</v>
      </c>
      <c r="D17" s="15" t="s">
        <v>18</v>
      </c>
      <c r="E17" s="14"/>
      <c r="F17" s="14">
        <f t="shared" ref="F17:F22" si="1">G17+H17+I17</f>
        <v>21746.546999999999</v>
      </c>
      <c r="G17" s="14"/>
      <c r="H17" s="14"/>
      <c r="I17" s="14">
        <v>21746.546999999999</v>
      </c>
      <c r="J17" s="21"/>
    </row>
    <row r="18" spans="1:10" s="8" customFormat="1" ht="77.25" customHeight="1" x14ac:dyDescent="0.2">
      <c r="A18" s="11" t="s">
        <v>19</v>
      </c>
      <c r="B18" s="12" t="s">
        <v>14</v>
      </c>
      <c r="C18" s="12" t="s">
        <v>15</v>
      </c>
      <c r="D18" s="13" t="s">
        <v>18</v>
      </c>
      <c r="E18" s="14"/>
      <c r="F18" s="14">
        <f t="shared" si="1"/>
        <v>17000</v>
      </c>
      <c r="G18" s="14">
        <v>9000</v>
      </c>
      <c r="H18" s="14"/>
      <c r="I18" s="14">
        <v>8000</v>
      </c>
      <c r="J18" s="10"/>
    </row>
    <row r="19" spans="1:10" s="8" customFormat="1" ht="77.25" customHeight="1" x14ac:dyDescent="0.2">
      <c r="A19" s="11" t="s">
        <v>20</v>
      </c>
      <c r="B19" s="12" t="s">
        <v>14</v>
      </c>
      <c r="C19" s="12" t="s">
        <v>15</v>
      </c>
      <c r="D19" s="13" t="s">
        <v>18</v>
      </c>
      <c r="E19" s="14">
        <v>0</v>
      </c>
      <c r="F19" s="14">
        <f t="shared" si="1"/>
        <v>11593.347</v>
      </c>
      <c r="G19" s="14">
        <f>11186.694/2</f>
        <v>5593.3469999999998</v>
      </c>
      <c r="H19" s="14"/>
      <c r="I19" s="14">
        <f>12000/2</f>
        <v>6000</v>
      </c>
      <c r="J19" s="10"/>
    </row>
    <row r="20" spans="1:10" s="8" customFormat="1" ht="77.25" customHeight="1" x14ac:dyDescent="0.2">
      <c r="A20" s="11" t="s">
        <v>21</v>
      </c>
      <c r="B20" s="12" t="s">
        <v>14</v>
      </c>
      <c r="C20" s="12" t="s">
        <v>15</v>
      </c>
      <c r="D20" s="13" t="s">
        <v>18</v>
      </c>
      <c r="E20" s="14">
        <v>100</v>
      </c>
      <c r="F20" s="14">
        <f t="shared" si="1"/>
        <v>50000</v>
      </c>
      <c r="G20" s="14">
        <v>25000</v>
      </c>
      <c r="H20" s="14"/>
      <c r="I20" s="14">
        <v>25000</v>
      </c>
      <c r="J20" s="10"/>
    </row>
    <row r="21" spans="1:10" s="8" customFormat="1" ht="77.25" customHeight="1" x14ac:dyDescent="0.2">
      <c r="A21" s="12" t="s">
        <v>22</v>
      </c>
      <c r="B21" s="12" t="s">
        <v>14</v>
      </c>
      <c r="C21" s="12" t="s">
        <v>15</v>
      </c>
      <c r="D21" s="15" t="s">
        <v>18</v>
      </c>
      <c r="E21" s="16"/>
      <c r="F21" s="14">
        <f t="shared" si="1"/>
        <v>4300</v>
      </c>
      <c r="G21" s="16">
        <v>2150</v>
      </c>
      <c r="H21" s="16"/>
      <c r="I21" s="16">
        <v>2150</v>
      </c>
      <c r="J21" s="10"/>
    </row>
    <row r="22" spans="1:10" s="8" customFormat="1" ht="67.5" customHeight="1" x14ac:dyDescent="0.2">
      <c r="A22" s="17" t="s">
        <v>26</v>
      </c>
      <c r="B22" s="12" t="s">
        <v>14</v>
      </c>
      <c r="C22" s="12" t="s">
        <v>15</v>
      </c>
      <c r="D22" s="15" t="s">
        <v>18</v>
      </c>
      <c r="E22" s="14"/>
      <c r="F22" s="14">
        <f t="shared" si="1"/>
        <v>10100</v>
      </c>
      <c r="G22" s="14">
        <v>5050</v>
      </c>
      <c r="H22" s="14"/>
      <c r="I22" s="14">
        <v>5050</v>
      </c>
      <c r="J22" s="10"/>
    </row>
    <row r="23" spans="1:10" s="8" customFormat="1" ht="36" customHeight="1" x14ac:dyDescent="0.2">
      <c r="A23" s="23" t="s">
        <v>24</v>
      </c>
      <c r="B23" s="23"/>
      <c r="C23" s="23"/>
      <c r="D23" s="24"/>
      <c r="E23" s="25"/>
      <c r="F23" s="25">
        <f>SUM(F16:F22)</f>
        <v>245989.894</v>
      </c>
      <c r="G23" s="25">
        <f>SUM(G16:G22)</f>
        <v>151793.34700000001</v>
      </c>
      <c r="H23" s="25">
        <f>SUM(H16:H22)</f>
        <v>0</v>
      </c>
      <c r="I23" s="25">
        <f>SUM(I16:I22)</f>
        <v>94196.546999999991</v>
      </c>
      <c r="J23" s="10"/>
    </row>
    <row r="24" spans="1:10" s="8" customFormat="1" ht="28.5" customHeight="1" x14ac:dyDescent="0.2">
      <c r="A24" s="41" t="s">
        <v>27</v>
      </c>
      <c r="B24" s="42"/>
      <c r="C24" s="42"/>
      <c r="D24" s="42"/>
      <c r="E24" s="42"/>
      <c r="F24" s="42"/>
      <c r="G24" s="42"/>
      <c r="H24" s="42"/>
      <c r="I24" s="43"/>
      <c r="J24" s="10"/>
    </row>
    <row r="25" spans="1:10" s="8" customFormat="1" ht="77.25" customHeight="1" x14ac:dyDescent="0.2">
      <c r="A25" s="11" t="s">
        <v>13</v>
      </c>
      <c r="B25" s="12" t="s">
        <v>14</v>
      </c>
      <c r="C25" s="12" t="s">
        <v>15</v>
      </c>
      <c r="D25" s="13" t="s">
        <v>16</v>
      </c>
      <c r="E25" s="14"/>
      <c r="F25" s="14">
        <f>G25+H25+I25</f>
        <v>95000</v>
      </c>
      <c r="G25" s="14">
        <v>76000</v>
      </c>
      <c r="H25" s="14"/>
      <c r="I25" s="14">
        <v>19000</v>
      </c>
      <c r="J25" s="10"/>
    </row>
    <row r="26" spans="1:10" s="8" customFormat="1" ht="36" customHeight="1" x14ac:dyDescent="0.2">
      <c r="A26" s="23" t="s">
        <v>24</v>
      </c>
      <c r="B26" s="23"/>
      <c r="C26" s="23"/>
      <c r="D26" s="24"/>
      <c r="E26" s="25"/>
      <c r="F26" s="25">
        <f>SUM(F25:F25)</f>
        <v>95000</v>
      </c>
      <c r="G26" s="25">
        <f>SUM(G25:G25)</f>
        <v>76000</v>
      </c>
      <c r="H26" s="25">
        <f>SUM(H25:H25)</f>
        <v>0</v>
      </c>
      <c r="I26" s="25">
        <f>SUM(I25:I25)</f>
        <v>19000</v>
      </c>
      <c r="J26" s="10"/>
    </row>
    <row r="27" spans="1:10" s="8" customFormat="1" ht="28.5" customHeight="1" x14ac:dyDescent="0.2">
      <c r="A27" s="41" t="s">
        <v>28</v>
      </c>
      <c r="B27" s="42"/>
      <c r="C27" s="42"/>
      <c r="D27" s="42"/>
      <c r="E27" s="42"/>
      <c r="F27" s="42"/>
      <c r="G27" s="42"/>
      <c r="H27" s="42"/>
      <c r="I27" s="43"/>
      <c r="J27" s="10"/>
    </row>
    <row r="28" spans="1:10" s="8" customFormat="1" ht="77.25" customHeight="1" x14ac:dyDescent="0.2">
      <c r="A28" s="11" t="s">
        <v>13</v>
      </c>
      <c r="B28" s="12" t="s">
        <v>14</v>
      </c>
      <c r="C28" s="12" t="s">
        <v>15</v>
      </c>
      <c r="D28" s="13" t="s">
        <v>16</v>
      </c>
      <c r="E28" s="14"/>
      <c r="F28" s="14">
        <f>G28+H28+I28</f>
        <v>95000</v>
      </c>
      <c r="G28" s="14">
        <v>76000</v>
      </c>
      <c r="H28" s="14"/>
      <c r="I28" s="14">
        <v>19000</v>
      </c>
      <c r="J28" s="10"/>
    </row>
    <row r="29" spans="1:10" s="27" customFormat="1" ht="29.25" customHeight="1" x14ac:dyDescent="0.2">
      <c r="A29" s="18" t="s">
        <v>24</v>
      </c>
      <c r="B29" s="18"/>
      <c r="C29" s="18"/>
      <c r="D29" s="19"/>
      <c r="E29" s="9"/>
      <c r="F29" s="20">
        <f>SUM(F28:F28)</f>
        <v>95000</v>
      </c>
      <c r="G29" s="20">
        <f>SUM(G28:G28)</f>
        <v>76000</v>
      </c>
      <c r="H29" s="20">
        <f>SUM(H28:H28)</f>
        <v>0</v>
      </c>
      <c r="I29" s="20">
        <f>SUM(I28:I28)</f>
        <v>19000</v>
      </c>
      <c r="J29" s="26"/>
    </row>
    <row r="30" spans="1:10" s="27" customFormat="1" ht="29.25" customHeight="1" x14ac:dyDescent="0.2">
      <c r="A30" s="18" t="s">
        <v>29</v>
      </c>
      <c r="B30" s="18"/>
      <c r="C30" s="18"/>
      <c r="D30" s="19"/>
      <c r="E30" s="9"/>
      <c r="F30" s="20">
        <f>F14+F23+F26+F29</f>
        <v>653135.94700000004</v>
      </c>
      <c r="G30" s="20">
        <f>G14+G23+G26+G29</f>
        <v>393292.31050000002</v>
      </c>
      <c r="H30" s="20">
        <f>H14+H23+H26+H29</f>
        <v>22951.955000000002</v>
      </c>
      <c r="I30" s="20">
        <f>I14+I23+I26+I29</f>
        <v>236891.68150000001</v>
      </c>
      <c r="J30" s="26"/>
    </row>
    <row r="31" spans="1:10" s="8" customFormat="1" ht="18" customHeight="1" x14ac:dyDescent="0.2">
      <c r="A31" s="28"/>
      <c r="B31" s="28"/>
      <c r="C31" s="28"/>
      <c r="D31" s="29"/>
      <c r="E31" s="30"/>
      <c r="F31" s="30"/>
      <c r="G31" s="30"/>
      <c r="H31" s="30"/>
      <c r="I31" s="31"/>
      <c r="J31" s="32"/>
    </row>
    <row r="32" spans="1:10" s="8" customFormat="1" ht="15.75" customHeight="1" x14ac:dyDescent="0.2">
      <c r="A32" s="33"/>
      <c r="B32" s="34"/>
      <c r="C32" s="34"/>
      <c r="D32" s="34"/>
      <c r="E32" s="35"/>
      <c r="F32" s="44"/>
      <c r="G32" s="44"/>
      <c r="H32" s="44"/>
      <c r="I32" s="35"/>
      <c r="J32" s="32"/>
    </row>
    <row r="33" spans="1:10" s="37" customFormat="1" ht="23.25" customHeight="1" x14ac:dyDescent="0.2">
      <c r="A33" s="36"/>
      <c r="E33" s="38"/>
      <c r="F33" s="38"/>
      <c r="G33" s="38"/>
      <c r="H33" s="38"/>
      <c r="I33" s="35"/>
      <c r="J33" s="34"/>
    </row>
    <row r="34" spans="1:10" s="37" customFormat="1" ht="15" x14ac:dyDescent="0.2">
      <c r="A34" s="36"/>
      <c r="E34" s="38"/>
      <c r="F34" s="38"/>
      <c r="G34" s="38"/>
      <c r="H34" s="38"/>
      <c r="I34" s="35"/>
      <c r="J34" s="34"/>
    </row>
    <row r="35" spans="1:10" s="37" customFormat="1" ht="15" x14ac:dyDescent="0.2">
      <c r="A35" s="36"/>
      <c r="E35" s="38"/>
      <c r="F35" s="38"/>
      <c r="G35" s="38"/>
      <c r="H35" s="38"/>
      <c r="I35" s="35"/>
      <c r="J35" s="34"/>
    </row>
    <row r="36" spans="1:10" s="37" customFormat="1" ht="15" x14ac:dyDescent="0.2">
      <c r="A36" s="1"/>
      <c r="B36" s="2"/>
      <c r="C36" s="2"/>
      <c r="D36" s="2"/>
      <c r="E36" s="3"/>
      <c r="F36" s="3"/>
      <c r="G36" s="3"/>
      <c r="H36" s="3"/>
      <c r="I36" s="5"/>
      <c r="J36" s="34"/>
    </row>
  </sheetData>
  <mergeCells count="40">
    <mergeCell ref="G1:I1"/>
    <mergeCell ref="A3:I3"/>
    <mergeCell ref="O3:V3"/>
    <mergeCell ref="W3:AD3"/>
    <mergeCell ref="AE3:AL3"/>
    <mergeCell ref="HO3:HV3"/>
    <mergeCell ref="A4:A5"/>
    <mergeCell ref="B4:B5"/>
    <mergeCell ref="C4:C5"/>
    <mergeCell ref="D4:D5"/>
    <mergeCell ref="E4:E5"/>
    <mergeCell ref="EM3:ET3"/>
    <mergeCell ref="EU3:FB3"/>
    <mergeCell ref="FC3:FJ3"/>
    <mergeCell ref="FK3:FR3"/>
    <mergeCell ref="FS3:FZ3"/>
    <mergeCell ref="GA3:GH3"/>
    <mergeCell ref="CQ3:CX3"/>
    <mergeCell ref="CY3:DF3"/>
    <mergeCell ref="DG3:DN3"/>
    <mergeCell ref="DO3:DV3"/>
    <mergeCell ref="F32:H32"/>
    <mergeCell ref="GI3:GP3"/>
    <mergeCell ref="GQ3:GX3"/>
    <mergeCell ref="GY3:HF3"/>
    <mergeCell ref="HG3:HN3"/>
    <mergeCell ref="DW3:ED3"/>
    <mergeCell ref="EE3:EL3"/>
    <mergeCell ref="AU3:BB3"/>
    <mergeCell ref="BC3:BJ3"/>
    <mergeCell ref="BK3:BR3"/>
    <mergeCell ref="BS3:BZ3"/>
    <mergeCell ref="CA3:CH3"/>
    <mergeCell ref="CI3:CP3"/>
    <mergeCell ref="AM3:AT3"/>
    <mergeCell ref="F4:I4"/>
    <mergeCell ref="A6:I6"/>
    <mergeCell ref="A15:I15"/>
    <mergeCell ref="A24:I24"/>
    <mergeCell ref="A27:I27"/>
  </mergeCells>
  <pageMargins left="0.59055118110236227" right="0.39370078740157483" top="0.78740157480314965" bottom="0.19685039370078741" header="0.51181102362204722" footer="0"/>
  <pageSetup paperSize="9" scale="63" fitToHeight="5" orientation="landscape" r:id="rId1"/>
  <headerFooter alignWithMargins="0"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обєкти УКБ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Марина Кляпка</cp:lastModifiedBy>
  <dcterms:created xsi:type="dcterms:W3CDTF">2025-08-06T13:37:44Z</dcterms:created>
  <dcterms:modified xsi:type="dcterms:W3CDTF">2025-08-12T11:24:18Z</dcterms:modified>
</cp:coreProperties>
</file>