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Звіт соц.економ за 2025 р\"/>
    </mc:Choice>
  </mc:AlternateContent>
  <bookViews>
    <workbookView xWindow="0" yWindow="0" windowWidth="28800" windowHeight="11610"/>
  </bookViews>
  <sheets>
    <sheet name="Інформація за 12 місяців 2025+" sheetId="4" r:id="rId1"/>
  </sheets>
  <definedNames>
    <definedName name="_xlnm._FilterDatabase" localSheetId="0" hidden="1">'Інформація за 12 місяців 2025+'!$A$3:$I$35</definedName>
    <definedName name="_xlnm.Print_Area" localSheetId="0">'Інформація за 12 місяців 2025+'!$A$1:$I$21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4" l="1"/>
  <c r="E49" i="4"/>
  <c r="E18" i="4"/>
  <c r="E30" i="4"/>
  <c r="H23" i="4"/>
  <c r="H21" i="4"/>
  <c r="E24" i="4"/>
  <c r="H17" i="4"/>
  <c r="F17" i="4"/>
  <c r="F50" i="4" s="1"/>
  <c r="H16" i="4"/>
  <c r="H50" i="4" s="1"/>
  <c r="G15" i="4"/>
  <c r="G50" i="4" s="1"/>
  <c r="H14" i="4"/>
  <c r="E48" i="4" l="1"/>
  <c r="E47" i="4"/>
  <c r="E46" i="4"/>
  <c r="E45" i="4"/>
  <c r="E44" i="4"/>
  <c r="E43" i="4"/>
  <c r="E42" i="4"/>
  <c r="E41" i="4"/>
  <c r="E40" i="4"/>
  <c r="E39" i="4"/>
  <c r="E38" i="4"/>
  <c r="E37" i="4"/>
  <c r="E13" i="4"/>
  <c r="E17" i="4"/>
  <c r="E36" i="4"/>
  <c r="E35" i="4"/>
  <c r="E34" i="4"/>
  <c r="E33" i="4"/>
  <c r="E32" i="4"/>
  <c r="E31" i="4"/>
  <c r="E29" i="4"/>
  <c r="E28" i="4"/>
  <c r="E27" i="4"/>
  <c r="E26" i="4"/>
  <c r="E25" i="4"/>
  <c r="E23" i="4"/>
  <c r="E22" i="4"/>
  <c r="E21" i="4"/>
  <c r="E20" i="4"/>
  <c r="E16" i="4"/>
  <c r="E15" i="4"/>
  <c r="E14" i="4"/>
  <c r="E50" i="4" l="1"/>
</calcChain>
</file>

<file path=xl/comments1.xml><?xml version="1.0" encoding="utf-8"?>
<comments xmlns="http://schemas.openxmlformats.org/spreadsheetml/2006/main">
  <authors>
    <author>myPC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>myPC:</t>
        </r>
        <r>
          <rPr>
            <sz val="9"/>
            <color indexed="81"/>
            <rFont val="Tahoma"/>
            <family val="2"/>
            <charset val="204"/>
          </rPr>
          <t xml:space="preserve">
по закритих об'єктах-факт
по діючих об'єктах-план</t>
        </r>
      </text>
    </comment>
  </commentList>
</comments>
</file>

<file path=xl/sharedStrings.xml><?xml version="1.0" encoding="utf-8"?>
<sst xmlns="http://schemas.openxmlformats.org/spreadsheetml/2006/main" count="114" uniqueCount="92">
  <si>
    <t xml:space="preserve">Додаток 2 </t>
  </si>
  <si>
    <t>№ з/п</t>
  </si>
  <si>
    <t>Перелік заходів</t>
  </si>
  <si>
    <t>Виконавці</t>
  </si>
  <si>
    <t>Термін виконання</t>
  </si>
  <si>
    <t>Всього</t>
  </si>
  <si>
    <t>у тому числі:</t>
  </si>
  <si>
    <t>Державний бюджет</t>
  </si>
  <si>
    <t>обласний бюджет</t>
  </si>
  <si>
    <t>місцеві бюджети</t>
  </si>
  <si>
    <t>інші джерела (кошти районного бюджету)</t>
  </si>
  <si>
    <t>Бишівська сільська рада</t>
  </si>
  <si>
    <t>Всього по Бишівській сільській раді</t>
  </si>
  <si>
    <t>Капітальні ремонти,нове будівництво та реконструкція:</t>
  </si>
  <si>
    <t>ПП "АНАБУД"</t>
  </si>
  <si>
    <t>31.12.2025</t>
  </si>
  <si>
    <t>Капітальний ремонт підвального приміщення (облаштування найпростішого укриття) закладу дошкільної освіти «Іскорка» за адресою: м. Боярка, вул. І. Котляревського, 3-А (коригування 2)</t>
  </si>
  <si>
    <t>ТОВАРИСТВО З ОБМЕЖЕНОЮ ВІДПОВІДАЛЬНІСТЮ "КОНСАЛТИНГ-БУД"</t>
  </si>
  <si>
    <t>Капітальний ремонт протирадіаційного укриття академічного ліцею «Престиж» за адресою: Україна, Київська область, Фастівський район, м. Боярка, Боярська територіальна громада, вул. Б. Хмельницького, 57А (коригування 2)</t>
  </si>
  <si>
    <t>ТОВАРИСТВО З ОБМЕЖЕНОЮ ВІДПОВІДАЛЬНІСТЮ "МІСЬКЕ БУДІВНИЦТВО"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</si>
  <si>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</si>
  <si>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ТОВ "РОСТДОРСТРОЙ"</t>
  </si>
  <si>
    <t xml:space="preserve">«Нове будівництво укриття на території Боярської 
загальноосвітньої школи I - III ступенів № 1 (нове 
будівництво) , за адресою: Україна, Київська 
область, Фастівський район, м. Боярка, Боярська 
територіальна громада, вул. Лисенка, 11/23»
 (коригування ) </t>
  </si>
  <si>
    <t>ТОВ "Смарт Універсал Груп"</t>
  </si>
  <si>
    <t>31.12.2026</t>
  </si>
  <si>
    <t>Роботи з розробки проектної документації та проходження експертизи:</t>
  </si>
  <si>
    <t>«Реконструкція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 (реконструкція), за адресою: Україна, Київська область, Фастівський район, с. Забір’я, Боярська територіальна громада, вул. Гончаренка, 12а»</t>
  </si>
  <si>
    <t>ТОВАРИСТВО З ОБМЕЖЕНОЮ ВІДПОВІДАЛЬНІСТЮ "ПЛАНЕТА МАЙСТРІВ"</t>
  </si>
  <si>
    <t>30.06.2025</t>
  </si>
  <si>
    <t>«Капітальний ремонт харчоблоку Боярського академічного ліцею «Гармонія» Боярської міської ради, за адресою: Україна, Київська область, Фастівський район, м. Боярка, Боярська територіальна громада, вул. І. Котляревського,7»</t>
  </si>
  <si>
    <t>ТОВАРИСТВО З ОБМЕЖЕНОЮ ВІДПОВІДАЛЬНІСТЮ "ІНЖИНІРИНГОВА КОМПАНІЯ "АРКОН"</t>
  </si>
  <si>
    <t>«Капітальний ремонт протирадіаційного укриття академічного ліцею «Престиж» за адресою: Україна, Київська область, Фастівський район, м. Боярка, Боярська територіальна громада, вул. Б. Хмельницького, 57А» (коригування 2)</t>
  </si>
  <si>
    <t xml:space="preserve">ТОВ "ОРБІТА БУДПРОЕКТ" </t>
  </si>
  <si>
    <t>30.05.2025</t>
  </si>
  <si>
    <t xml:space="preserve"> «Реконструкція з добудовою приміщення Боярської загальноосвітньої школи I-III ступенів №1 (реконструкція), за адресою: Україна, Київська область, Фастівський район, Боярська територіальна громада, м. Боярка, вул.Лисенка, 11/23»</t>
  </si>
  <si>
    <t>31.08.2025</t>
  </si>
  <si>
    <t>«Реконструкція приміщень харчоблоку для створення «Опорної кухні» на базі «Боярського академічного ліцею «Престиж» Боярської міської ради» за адресою: Україна, Київська обл., Фастівський р-н, м. Боярка, Боярська територіальна громада, вул. Б. Хмельницького, 57А» (коригування)</t>
  </si>
  <si>
    <t>«Нове будівництво укриття на території Боярського академічного ліцею «Лідер» (нове будівництво) за адресою: Україна, Київська область, Фастівський район, м. Боярка, Боярська територіальна громада, вул. П. Сагайдачного, 62» (коригування 2) стадія П</t>
  </si>
  <si>
    <t>ФОП БУРДЕНЮК ІГОР БОГДАНОВИЧ</t>
  </si>
  <si>
    <t>31.01.2025</t>
  </si>
  <si>
    <t xml:space="preserve">Нове будівництво укриття на території Боярської загальноосвітньої школи I - III ступенів № 1 (нове будівництво) , за адресою: Україна, Київська область, Фастівський район, м. Боярка, Боярська територіальна громада, вул. Лисенка, 11/23» (коригування) стадія Р </t>
  </si>
  <si>
    <t>Капітальний ремонт харчоблоку  Боярського академічного ліцею «Інтелект» Боярської міської ради,  за адресою: Україна, Київська область, Фастівський район, м. Боярка, Боярська територіальна громада, вул. Незалежності, 4</t>
  </si>
  <si>
    <t xml:space="preserve">ТОВ "ВБК "Стандарт" </t>
  </si>
  <si>
    <t>Капітальний ремонт харчоблоку  Боярського академічного ліцею «Інтелект» Боярської міської ради,  за адресою: Україна, Київська область, Фастівський район, м. Боярка, Боярська територіальна громада, вул. Шкільна, 28</t>
  </si>
  <si>
    <t>ТОВ "ІП "АРКОН"</t>
  </si>
  <si>
    <t>Капітальний ремонт будівель Новосілківської гімназії з термосанацією, за адресою: Україна, Київська область, Фастівський район, с Новосілки, Боярська територіальна громада, вул. Центральна, 3 А</t>
  </si>
  <si>
    <t>ФОП ОНАЧУК КАТЕРИНА ВІКТОРІВНА</t>
  </si>
  <si>
    <t>02.06.2025</t>
  </si>
  <si>
    <t>Капітальний ремонт приміщень будівлі для облаштування спеціалізованої служби підтримки осіб, які постраждали від домашнього насильства за адресою: м. Боярка, вул. Дежньова, 62» (коригування 2)</t>
  </si>
  <si>
    <t>ФОП КОЗАК ОЛЕКСАНДР</t>
  </si>
  <si>
    <t>16.05.2025</t>
  </si>
  <si>
    <t>ТОВ 
"ПЕКЕР ТА ПАРТНЕРИ"</t>
  </si>
  <si>
    <t>31.10.2025</t>
  </si>
  <si>
    <t>Нове будівництво майданчика для стоянки 
транспортних засобів вздовж залізниці, біля
 платформи залізничної станції "Тарасівка" в с.
Тарасівка Боярської міської територіальної громади Фастівського району Київської області</t>
  </si>
  <si>
    <t>ТОВ  ПБК "ДОНТРАНС"</t>
  </si>
  <si>
    <t>30.09.2025</t>
  </si>
  <si>
    <t>Реконструкція водогону від станції II-го підйому 
до станції III-го підйому  за адресою: Київська 
область,Фастівський район, Боярська міська
 територіальна громада</t>
  </si>
  <si>
    <t>ТОВ  
"ІНЖИНІРИНГОВА
 КОМПАНІЯ 
"УКРЕНЕРГО"</t>
  </si>
  <si>
    <t>07.11.2025</t>
  </si>
  <si>
    <t>Капітальний ремонт (термосанація) Тарасівського 
закладу дошкільної освіти «Віночок» Боярської 
міської ради,  за адресою: Україна, Київська 
область, Фастівський район, с. Тарасівка, 
Боярська територіальна громада, пров. 
В. Погребного, 2а»</t>
  </si>
  <si>
    <t>30.04.2025</t>
  </si>
  <si>
    <t>Капітальний ремонт будівлі для облаштування спеціалізованої служби підтримки осіб, які постраждали від домашнього насильства за ознакою за адресою: м. Боярка, вул. Дежньова, 62» (коригування 2)</t>
  </si>
  <si>
    <t>"Реконстркція підвального приміщення подвійного призначення (облаштування найпростішого укриття) БАЛ "Лідер": м.Боярка, вул.Сагайдачного, 62 (коригування 2)
(пожежна сигналізація)</t>
  </si>
  <si>
    <t>ФОП Єфіменко Ігор Володимирович</t>
  </si>
  <si>
    <t>Інформація про проведені капітальні ремонти, будівництво, реконструкцію за  12 місяців 2025 року ( в процесі виконання) на території Боярської МТГ</t>
  </si>
  <si>
    <t>ТОВ  "ПРОЕКТ-ГРУП"</t>
  </si>
  <si>
    <t>ТОВ «Інжинірингова компанія «АРКОН»</t>
  </si>
  <si>
    <t xml:space="preserve">Капітальний ремонт харчоблоку  Боярського академічного ліцею «Гармонія» Боярської міської ради,  за адресою: Україна, Київська область, Фастівський район, м. Боярка, Боярська територіальна громада, вул І.Котляревського,7 (коригування) </t>
  </si>
  <si>
    <t xml:space="preserve">Реконструкція  приміщення харчоблоку для створення «Опорної кухні» на базі «Боярського академічного ліцею «Престиж» Боярської міської ради» за адресою: Україна, Київська обл., Фастівський р-н, м. Боярка, Боярська територіальна громада, вул. Б.Хмельницького, 57А (коригування 2) </t>
  </si>
  <si>
    <t>Будівництво транспортного тунелю під залізничними коліями та під’їзними шляхами з улаштуванням захисного екрану з металевих труб, біля залізничної станції «Тарасівка» (876 км ПК6 перегону Боярка – Вишневе регіональної філії Південно-Західної залізниці АТ «Українська залізниця "(коригування)</t>
  </si>
  <si>
    <t>ПаТ "МЕТРОБУД"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</si>
  <si>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51» (коригування) стадія Р</t>
  </si>
  <si>
    <t>Реконструкція будівлі амбулаторії загальної практики сімейної медицини з облаштуванням службових приміщень для проживання медичних працівників зі статусом ВПО (реконструкція), за адресою: Україна, Київська область, Фастівський район, Боярська територіальна громада, с. Жорнівка, пров. Озерний, 4» (коригування 2)</t>
  </si>
  <si>
    <t>ТОВ "Інженерно-конструкторське бюро "ПАНОРАМА"</t>
  </si>
  <si>
    <t xml:space="preserve">Капітальний ремонт протирадіаційного
 укриття  за адресою: м. Боярка, вул. Є. Коновальця, 27А (коригування 2)
</t>
  </si>
  <si>
    <t xml:space="preserve">Нове будівництво споруди подвійного призначення із захисними властивостями ПРУ ДНЗ "Берізка" за адресою: Україна, Київська обл, Фастівський р-н, м. Боярка, Боярська територіальна громада, вул. Київська, 17 (коригування) 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</si>
  <si>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 (коригування)</t>
  </si>
  <si>
    <t>Реконструкція   будівлі  медичної амбулаторії загальної практики-сімейної медицини № 6 з термосанацією за адресою: Україна, Київська обл., Фастівський р-н, Боярська територіальна громада, с. Малютянка,вул.Європейська,12</t>
  </si>
  <si>
    <t>Реконструкція  нежитлової будівлі під  ветеранський простір з добудовою  захисної споруди цивільного захисту за адресою: Україна, Київська обл., Фастівський р-н, Боярська територіальна громада, м. Боярка, вул. Незалежності, 17</t>
  </si>
  <si>
    <t>ВСЬОГО:</t>
  </si>
  <si>
    <t>ТОВ "УК ЕКСПЕРТИЗА"</t>
  </si>
  <si>
    <t>нове будівництво майданчика для стоянки транспортних засобів вздовж залізниці, біля платформи залізничної станції «Тарасівка» в с. Тарасівка</t>
  </si>
  <si>
    <t>ПП "Автомагістраль"</t>
  </si>
  <si>
    <t>Нове будівництво реабілітаційного центру на території комунального некомерційного  підприємства "Лікарня інтенсивного лікування Боярської міської ради" за адресою: Україна, Київська обл., Фастівський р-н, м. Боярка, Боярська територіальна громада, вул. Соборності, 51</t>
  </si>
  <si>
    <t>ФОП Бурденюк 
Ігор Богданович</t>
  </si>
  <si>
    <t>"Капітальний ремонт (аварійно-відновлювальні роботи) структурного підрозділу  ЗДО Котигорошко, м.Боярка, вул. Сільгосптехнікум, 25а"</t>
  </si>
  <si>
    <r>
      <t>Реконструкція з добудовою пр</t>
    </r>
    <r>
      <rPr>
        <sz val="12"/>
        <color theme="1"/>
        <rFont val="Times New Roman"/>
        <family val="1"/>
        <charset val="204"/>
      </rPr>
      <t>иміщення Боярської загальноосвітньої школи І-ІІІ ступенів № 1 (реконструкція), за адресою: Україна,  Київська область, Фастівський рай</t>
    </r>
    <r>
      <rPr>
        <sz val="12"/>
        <color rgb="FF000000"/>
        <rFont val="Times New Roman"/>
        <family val="1"/>
        <charset val="204"/>
      </rPr>
      <t>он, Боярська територіальна громада, м. Боярка, вул. Лисенка, 11/23 стадія Р</t>
    </r>
  </si>
  <si>
    <t xml:space="preserve">Обсяг та джерела фінансування за 12 місяців 2025 року, тис. грн. </t>
  </si>
  <si>
    <t xml:space="preserve">до рішення чергової ___ сесії
Боярської міської ради ___ скликання
від __ лютого 2026 року №__/___
</t>
  </si>
  <si>
    <t>Перший заступник міського голови</t>
  </si>
  <si>
    <t>Тетяна КОЧКОВА</t>
  </si>
  <si>
    <t>Проект
01-03/14
02.03.2026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</si>
</sst>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0.0000"/>
    <numFmt numFmtId="166" formatCode="0.00000"/>
    <numFmt numFmtId="167" formatCode="#,##0.000"/>
    <numFmt numFmtId="168" formatCode="#,##0.00000"/>
  </numFmts>
  <fonts count="19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0" fillId="0" borderId="0" xfId="0" applyFill="1"/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167" fontId="2" fillId="0" borderId="0" xfId="0" applyNumberFormat="1" applyFont="1" applyFill="1"/>
    <xf numFmtId="0" fontId="7" fillId="0" borderId="0" xfId="0" applyFont="1" applyFill="1"/>
    <xf numFmtId="167" fontId="1" fillId="0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/>
    <xf numFmtId="1" fontId="1" fillId="0" borderId="3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/>
    </xf>
    <xf numFmtId="1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justify"/>
    </xf>
    <xf numFmtId="0" fontId="3" fillId="0" borderId="1" xfId="0" applyFont="1" applyFill="1" applyBorder="1"/>
    <xf numFmtId="167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16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justify"/>
    </xf>
    <xf numFmtId="167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right"/>
    </xf>
    <xf numFmtId="168" fontId="16" fillId="0" borderId="1" xfId="0" applyNumberFormat="1" applyFont="1" applyFill="1" applyBorder="1"/>
    <xf numFmtId="167" fontId="16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17" fillId="0" borderId="0" xfId="0" applyFont="1" applyFill="1"/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168" fontId="16" fillId="0" borderId="0" xfId="0" applyNumberFormat="1" applyFont="1" applyFill="1" applyBorder="1"/>
    <xf numFmtId="167" fontId="1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7" fontId="18" fillId="0" borderId="0" xfId="0" applyNumberFormat="1" applyFont="1" applyFill="1" applyAlignment="1">
      <alignment horizontal="center" vertical="top" wrapText="1"/>
    </xf>
  </cellXfs>
  <cellStyles count="2">
    <cellStyle name="Обычный" xfId="0" builtinId="0"/>
    <cellStyle name="Обычный 8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80" zoomScaleNormal="80" workbookViewId="0">
      <pane ySplit="7" topLeftCell="A8" activePane="bottomLeft" state="frozen"/>
      <selection pane="bottomLeft" activeCell="H2" sqref="H2"/>
    </sheetView>
  </sheetViews>
  <sheetFormatPr defaultColWidth="9.140625" defaultRowHeight="15"/>
  <cols>
    <col min="1" max="1" width="5.28515625" style="1" customWidth="1"/>
    <col min="2" max="2" width="58.28515625" style="1" customWidth="1"/>
    <col min="3" max="3" width="30.5703125" style="1" customWidth="1"/>
    <col min="4" max="4" width="21.28515625" style="1" customWidth="1"/>
    <col min="5" max="5" width="20.7109375" style="1" customWidth="1"/>
    <col min="6" max="6" width="21.28515625" style="1" customWidth="1"/>
    <col min="7" max="7" width="23.7109375" style="1" customWidth="1"/>
    <col min="8" max="8" width="22.85546875" style="9" customWidth="1"/>
    <col min="9" max="9" width="33" style="1" customWidth="1"/>
    <col min="10" max="10" width="16" style="1" bestFit="1" customWidth="1"/>
    <col min="11" max="16384" width="9.140625" style="1"/>
  </cols>
  <sheetData>
    <row r="1" spans="1:10" ht="27" customHeight="1">
      <c r="I1" s="5" t="s">
        <v>0</v>
      </c>
    </row>
    <row r="2" spans="1:10" ht="138" customHeight="1">
      <c r="H2" s="88" t="s">
        <v>91</v>
      </c>
      <c r="I2" s="72" t="s">
        <v>88</v>
      </c>
    </row>
    <row r="3" spans="1:10" ht="48.95" customHeight="1">
      <c r="A3" s="78" t="s">
        <v>64</v>
      </c>
      <c r="B3" s="78"/>
      <c r="C3" s="78"/>
      <c r="D3" s="78"/>
      <c r="E3" s="78"/>
      <c r="F3" s="78"/>
      <c r="G3" s="78"/>
      <c r="H3" s="78"/>
      <c r="I3" s="78"/>
    </row>
    <row r="4" spans="1:10" ht="14.25" customHeight="1">
      <c r="A4" s="10"/>
      <c r="B4" s="11"/>
      <c r="C4" s="11"/>
      <c r="D4" s="12"/>
      <c r="E4" s="12"/>
      <c r="F4" s="13"/>
      <c r="G4" s="13"/>
      <c r="H4" s="14"/>
      <c r="I4" s="13"/>
    </row>
    <row r="5" spans="1:10" ht="20.25" customHeight="1">
      <c r="A5" s="79" t="s">
        <v>1</v>
      </c>
      <c r="B5" s="80" t="s">
        <v>2</v>
      </c>
      <c r="C5" s="80" t="s">
        <v>3</v>
      </c>
      <c r="D5" s="80" t="s">
        <v>4</v>
      </c>
      <c r="E5" s="80" t="s">
        <v>87</v>
      </c>
      <c r="F5" s="80"/>
      <c r="G5" s="80"/>
      <c r="H5" s="80"/>
      <c r="I5" s="80"/>
    </row>
    <row r="6" spans="1:10" ht="16.5" customHeight="1">
      <c r="A6" s="79"/>
      <c r="B6" s="80"/>
      <c r="C6" s="80"/>
      <c r="D6" s="80"/>
      <c r="E6" s="80" t="s">
        <v>5</v>
      </c>
      <c r="F6" s="80" t="s">
        <v>6</v>
      </c>
      <c r="G6" s="80"/>
      <c r="H6" s="80"/>
      <c r="I6" s="80"/>
    </row>
    <row r="7" spans="1:10" ht="54" customHeight="1">
      <c r="A7" s="79"/>
      <c r="B7" s="80"/>
      <c r="C7" s="80"/>
      <c r="D7" s="80"/>
      <c r="E7" s="80"/>
      <c r="F7" s="15" t="s">
        <v>7</v>
      </c>
      <c r="G7" s="15" t="s">
        <v>8</v>
      </c>
      <c r="H7" s="16" t="s">
        <v>9</v>
      </c>
      <c r="I7" s="15" t="s">
        <v>10</v>
      </c>
    </row>
    <row r="8" spans="1:10" ht="15.75">
      <c r="A8" s="17">
        <v>1</v>
      </c>
      <c r="B8" s="17">
        <v>2</v>
      </c>
      <c r="C8" s="17">
        <v>3</v>
      </c>
      <c r="D8" s="17">
        <v>4</v>
      </c>
      <c r="E8" s="17">
        <v>6</v>
      </c>
      <c r="F8" s="17">
        <v>7</v>
      </c>
      <c r="G8" s="17">
        <v>8</v>
      </c>
      <c r="H8" s="16">
        <v>9</v>
      </c>
      <c r="I8" s="17">
        <v>10</v>
      </c>
    </row>
    <row r="9" spans="1:10" ht="15.75" hidden="1">
      <c r="A9" s="79" t="s">
        <v>11</v>
      </c>
      <c r="B9" s="79"/>
      <c r="C9" s="17"/>
      <c r="D9" s="17"/>
      <c r="E9" s="17"/>
      <c r="F9" s="17"/>
      <c r="G9" s="17"/>
      <c r="H9" s="16"/>
      <c r="I9" s="17"/>
    </row>
    <row r="10" spans="1:10" ht="47.25" hidden="1" customHeight="1">
      <c r="A10" s="2">
        <v>1</v>
      </c>
      <c r="B10" s="2"/>
      <c r="C10" s="2"/>
      <c r="D10" s="2"/>
      <c r="E10" s="3"/>
      <c r="F10" s="3"/>
      <c r="G10" s="3"/>
      <c r="H10" s="8"/>
      <c r="I10" s="3"/>
    </row>
    <row r="11" spans="1:10" ht="18.75" hidden="1" customHeight="1">
      <c r="A11" s="81" t="s">
        <v>12</v>
      </c>
      <c r="B11" s="82"/>
      <c r="C11" s="17"/>
      <c r="D11" s="17"/>
      <c r="E11" s="18"/>
      <c r="F11" s="18"/>
      <c r="G11" s="18"/>
      <c r="H11" s="16"/>
      <c r="I11" s="18"/>
    </row>
    <row r="12" spans="1:10" ht="30" customHeight="1">
      <c r="A12" s="19"/>
      <c r="B12" s="83" t="s">
        <v>13</v>
      </c>
      <c r="C12" s="83"/>
      <c r="D12" s="83"/>
      <c r="E12" s="83"/>
      <c r="F12" s="83"/>
      <c r="G12" s="83"/>
      <c r="H12" s="83"/>
      <c r="I12" s="82"/>
    </row>
    <row r="13" spans="1:10" ht="89.25" customHeight="1">
      <c r="A13" s="2">
        <v>1</v>
      </c>
      <c r="B13" s="20" t="s">
        <v>61</v>
      </c>
      <c r="C13" s="21" t="s">
        <v>14</v>
      </c>
      <c r="D13" s="22" t="s">
        <v>15</v>
      </c>
      <c r="E13" s="23">
        <f>SUM(F13:I13)</f>
        <v>684.27940999999998</v>
      </c>
      <c r="F13" s="23"/>
      <c r="G13" s="23"/>
      <c r="H13" s="23">
        <v>684.27940999999998</v>
      </c>
      <c r="I13" s="24"/>
      <c r="J13" s="6"/>
    </row>
    <row r="14" spans="1:10" ht="78.75" customHeight="1">
      <c r="A14" s="2">
        <v>2</v>
      </c>
      <c r="B14" s="25" t="s">
        <v>16</v>
      </c>
      <c r="C14" s="2" t="s">
        <v>17</v>
      </c>
      <c r="D14" s="26" t="s">
        <v>15</v>
      </c>
      <c r="E14" s="23">
        <f>SUM(F14:I14)</f>
        <v>1714.7328299999999</v>
      </c>
      <c r="F14" s="8"/>
      <c r="G14" s="8"/>
      <c r="H14" s="8">
        <f>698.26066+330.80878+685.66339</f>
        <v>1714.7328299999999</v>
      </c>
      <c r="I14" s="8"/>
      <c r="J14" s="6"/>
    </row>
    <row r="15" spans="1:10" ht="96" customHeight="1">
      <c r="A15" s="2">
        <v>3</v>
      </c>
      <c r="B15" s="25" t="s">
        <v>18</v>
      </c>
      <c r="C15" s="2" t="s">
        <v>19</v>
      </c>
      <c r="D15" s="26" t="s">
        <v>15</v>
      </c>
      <c r="E15" s="23">
        <f>SUM(F15:I15)</f>
        <v>14499.4177</v>
      </c>
      <c r="F15" s="8"/>
      <c r="G15" s="8">
        <f>11601.9877+2897.43</f>
        <v>14499.4177</v>
      </c>
      <c r="H15" s="8"/>
      <c r="I15" s="8"/>
      <c r="J15" s="6"/>
    </row>
    <row r="16" spans="1:10" ht="63" customHeight="1">
      <c r="A16" s="2">
        <v>4</v>
      </c>
      <c r="B16" s="27" t="s">
        <v>20</v>
      </c>
      <c r="C16" s="2" t="s">
        <v>21</v>
      </c>
      <c r="D16" s="28" t="s">
        <v>15</v>
      </c>
      <c r="E16" s="23">
        <f t="shared" ref="E16" si="0">SUM(F16:I16)</f>
        <v>31079.628520000002</v>
      </c>
      <c r="F16" s="8"/>
      <c r="G16" s="8">
        <v>22951.955000000002</v>
      </c>
      <c r="H16" s="8">
        <f>4861.8205+3265.85302</f>
        <v>8127.6735200000003</v>
      </c>
      <c r="I16" s="8"/>
      <c r="J16" s="6"/>
    </row>
    <row r="17" spans="1:10" ht="114" customHeight="1">
      <c r="A17" s="2">
        <v>5</v>
      </c>
      <c r="B17" s="29" t="s">
        <v>22</v>
      </c>
      <c r="C17" s="2" t="s">
        <v>23</v>
      </c>
      <c r="D17" s="2" t="s">
        <v>24</v>
      </c>
      <c r="E17" s="23">
        <f>SUM(F17:I17)</f>
        <v>30106.463300000003</v>
      </c>
      <c r="F17" s="8">
        <f>20000+1074.52431</f>
        <v>21074.524310000001</v>
      </c>
      <c r="G17" s="8"/>
      <c r="H17" s="8">
        <f>8571.42857+460.51042</f>
        <v>9031.9389900000006</v>
      </c>
      <c r="I17" s="16"/>
      <c r="J17" s="6"/>
    </row>
    <row r="18" spans="1:10" ht="74.25" customHeight="1">
      <c r="A18" s="2">
        <v>6</v>
      </c>
      <c r="B18" s="29" t="s">
        <v>81</v>
      </c>
      <c r="C18" s="2" t="s">
        <v>82</v>
      </c>
      <c r="D18" s="2" t="s">
        <v>24</v>
      </c>
      <c r="E18" s="23">
        <f>SUM(F18:I18)</f>
        <v>5195.4797500000004</v>
      </c>
      <c r="F18" s="8"/>
      <c r="G18" s="8">
        <v>5195.4797500000004</v>
      </c>
      <c r="H18" s="8"/>
      <c r="I18" s="16"/>
      <c r="J18" s="6"/>
    </row>
    <row r="19" spans="1:10" ht="33" customHeight="1">
      <c r="A19" s="2"/>
      <c r="B19" s="81" t="s">
        <v>25</v>
      </c>
      <c r="C19" s="83"/>
      <c r="D19" s="83"/>
      <c r="E19" s="83"/>
      <c r="F19" s="83"/>
      <c r="G19" s="83"/>
      <c r="H19" s="83"/>
      <c r="I19" s="82"/>
    </row>
    <row r="20" spans="1:10" ht="114.75" customHeight="1">
      <c r="A20" s="2">
        <v>1</v>
      </c>
      <c r="B20" s="25" t="s">
        <v>26</v>
      </c>
      <c r="C20" s="2" t="s">
        <v>27</v>
      </c>
      <c r="D20" s="26" t="s">
        <v>28</v>
      </c>
      <c r="E20" s="23">
        <f t="shared" ref="E20:E49" si="1">SUM(F20:I20)</f>
        <v>1100</v>
      </c>
      <c r="F20" s="30"/>
      <c r="G20" s="30"/>
      <c r="H20" s="8">
        <v>1100</v>
      </c>
      <c r="I20" s="30"/>
    </row>
    <row r="21" spans="1:10" ht="105.75" customHeight="1">
      <c r="A21" s="2">
        <v>2</v>
      </c>
      <c r="B21" s="25" t="s">
        <v>29</v>
      </c>
      <c r="C21" s="2" t="s">
        <v>30</v>
      </c>
      <c r="D21" s="26" t="s">
        <v>28</v>
      </c>
      <c r="E21" s="23">
        <f t="shared" si="1"/>
        <v>850</v>
      </c>
      <c r="F21" s="31"/>
      <c r="G21" s="31"/>
      <c r="H21" s="8">
        <f>850</f>
        <v>850</v>
      </c>
      <c r="I21" s="30"/>
    </row>
    <row r="22" spans="1:10" ht="78.75">
      <c r="A22" s="4">
        <v>3</v>
      </c>
      <c r="B22" s="32" t="s">
        <v>31</v>
      </c>
      <c r="C22" s="33" t="s">
        <v>32</v>
      </c>
      <c r="D22" s="34" t="s">
        <v>33</v>
      </c>
      <c r="E22" s="23">
        <f t="shared" si="1"/>
        <v>229.92541</v>
      </c>
      <c r="F22" s="35"/>
      <c r="G22" s="35"/>
      <c r="H22" s="23">
        <v>229.92541</v>
      </c>
      <c r="I22" s="36"/>
    </row>
    <row r="23" spans="1:10" ht="78.75">
      <c r="A23" s="4">
        <v>4</v>
      </c>
      <c r="B23" s="32" t="s">
        <v>34</v>
      </c>
      <c r="C23" s="33" t="s">
        <v>30</v>
      </c>
      <c r="D23" s="34" t="s">
        <v>35</v>
      </c>
      <c r="E23" s="23">
        <f t="shared" si="1"/>
        <v>1290.5821599999999</v>
      </c>
      <c r="F23" s="35"/>
      <c r="G23" s="35"/>
      <c r="H23" s="23">
        <f>1290.58216</f>
        <v>1290.5821599999999</v>
      </c>
      <c r="I23" s="36"/>
    </row>
    <row r="24" spans="1:10" ht="94.5">
      <c r="A24" s="4">
        <v>5</v>
      </c>
      <c r="B24" s="32" t="s">
        <v>36</v>
      </c>
      <c r="C24" s="33" t="s">
        <v>30</v>
      </c>
      <c r="D24" s="34" t="s">
        <v>28</v>
      </c>
      <c r="E24" s="23">
        <f>SUM(F24:I24)</f>
        <v>296.76119</v>
      </c>
      <c r="F24" s="35"/>
      <c r="G24" s="35"/>
      <c r="H24" s="23">
        <v>296.76119</v>
      </c>
      <c r="I24" s="36"/>
    </row>
    <row r="25" spans="1:10" ht="78.75">
      <c r="A25" s="4">
        <v>6</v>
      </c>
      <c r="B25" s="20" t="s">
        <v>37</v>
      </c>
      <c r="C25" s="21" t="s">
        <v>38</v>
      </c>
      <c r="D25" s="21" t="s">
        <v>39</v>
      </c>
      <c r="E25" s="23">
        <f t="shared" si="1"/>
        <v>350</v>
      </c>
      <c r="F25" s="37"/>
      <c r="G25" s="37"/>
      <c r="H25" s="23">
        <v>350</v>
      </c>
      <c r="I25" s="36"/>
    </row>
    <row r="26" spans="1:10" ht="78.75">
      <c r="A26" s="4">
        <v>7</v>
      </c>
      <c r="B26" s="38" t="s">
        <v>40</v>
      </c>
      <c r="C26" s="39" t="s">
        <v>38</v>
      </c>
      <c r="D26" s="22" t="s">
        <v>28</v>
      </c>
      <c r="E26" s="23">
        <f t="shared" si="1"/>
        <v>1431.076</v>
      </c>
      <c r="F26" s="37"/>
      <c r="G26" s="37"/>
      <c r="H26" s="23">
        <v>1431.076</v>
      </c>
      <c r="I26" s="36"/>
    </row>
    <row r="27" spans="1:10" ht="84.75" customHeight="1">
      <c r="A27" s="4">
        <v>8</v>
      </c>
      <c r="B27" s="40" t="s">
        <v>41</v>
      </c>
      <c r="C27" s="41" t="s">
        <v>42</v>
      </c>
      <c r="D27" s="33" t="s">
        <v>33</v>
      </c>
      <c r="E27" s="23">
        <f t="shared" si="1"/>
        <v>201.09629000000001</v>
      </c>
      <c r="F27" s="37"/>
      <c r="G27" s="37"/>
      <c r="H27" s="23">
        <v>201.09629000000001</v>
      </c>
      <c r="I27" s="42"/>
    </row>
    <row r="28" spans="1:10" ht="87" customHeight="1">
      <c r="A28" s="43">
        <v>9</v>
      </c>
      <c r="B28" s="44" t="s">
        <v>43</v>
      </c>
      <c r="C28" s="21" t="s">
        <v>44</v>
      </c>
      <c r="D28" s="45" t="s">
        <v>33</v>
      </c>
      <c r="E28" s="23">
        <f t="shared" si="1"/>
        <v>238.53227999999999</v>
      </c>
      <c r="F28" s="45"/>
      <c r="G28" s="21"/>
      <c r="H28" s="23">
        <v>238.53227999999999</v>
      </c>
      <c r="I28" s="46"/>
    </row>
    <row r="29" spans="1:10" ht="92.45" customHeight="1">
      <c r="A29" s="86">
        <v>10</v>
      </c>
      <c r="B29" s="84" t="s">
        <v>45</v>
      </c>
      <c r="C29" s="21" t="s">
        <v>46</v>
      </c>
      <c r="D29" s="45" t="s">
        <v>47</v>
      </c>
      <c r="E29" s="23">
        <f t="shared" si="1"/>
        <v>1367.9169999999999</v>
      </c>
      <c r="F29" s="21"/>
      <c r="G29" s="45"/>
      <c r="H29" s="23">
        <v>1367.9169999999999</v>
      </c>
      <c r="I29" s="46"/>
    </row>
    <row r="30" spans="1:10" ht="73.900000000000006" customHeight="1">
      <c r="A30" s="87"/>
      <c r="B30" s="85"/>
      <c r="C30" s="21" t="s">
        <v>80</v>
      </c>
      <c r="D30" s="47">
        <v>46022</v>
      </c>
      <c r="E30" s="23">
        <f t="shared" si="1"/>
        <v>149.5</v>
      </c>
      <c r="F30" s="21"/>
      <c r="G30" s="45"/>
      <c r="H30" s="23">
        <v>149.5</v>
      </c>
      <c r="I30" s="46"/>
    </row>
    <row r="31" spans="1:10" ht="80.25" customHeight="1">
      <c r="A31" s="43">
        <v>11</v>
      </c>
      <c r="B31" s="38" t="s">
        <v>48</v>
      </c>
      <c r="C31" s="21" t="s">
        <v>49</v>
      </c>
      <c r="D31" s="21" t="s">
        <v>50</v>
      </c>
      <c r="E31" s="23">
        <f t="shared" si="1"/>
        <v>188.08500000000001</v>
      </c>
      <c r="F31" s="21"/>
      <c r="G31" s="21"/>
      <c r="H31" s="23">
        <v>188.08500000000001</v>
      </c>
      <c r="I31" s="48"/>
    </row>
    <row r="32" spans="1:10" ht="63">
      <c r="A32" s="49">
        <v>12</v>
      </c>
      <c r="B32" s="50" t="s">
        <v>20</v>
      </c>
      <c r="C32" s="21" t="s">
        <v>51</v>
      </c>
      <c r="D32" s="4" t="s">
        <v>52</v>
      </c>
      <c r="E32" s="23">
        <f t="shared" si="1"/>
        <v>1420</v>
      </c>
      <c r="F32" s="51"/>
      <c r="G32" s="51"/>
      <c r="H32" s="52">
        <v>1420</v>
      </c>
      <c r="I32" s="36"/>
    </row>
    <row r="33" spans="1:9" ht="78.75">
      <c r="A33" s="4">
        <v>13</v>
      </c>
      <c r="B33" s="53" t="s">
        <v>53</v>
      </c>
      <c r="C33" s="54" t="s">
        <v>54</v>
      </c>
      <c r="D33" s="54" t="s">
        <v>55</v>
      </c>
      <c r="E33" s="23">
        <f t="shared" si="1"/>
        <v>209.49395000000001</v>
      </c>
      <c r="F33" s="55"/>
      <c r="G33" s="55"/>
      <c r="H33" s="56">
        <v>209.49395000000001</v>
      </c>
      <c r="I33" s="36"/>
    </row>
    <row r="34" spans="1:9" ht="63">
      <c r="A34" s="4">
        <v>14</v>
      </c>
      <c r="B34" s="57" t="s">
        <v>56</v>
      </c>
      <c r="C34" s="58" t="s">
        <v>57</v>
      </c>
      <c r="D34" s="4" t="s">
        <v>58</v>
      </c>
      <c r="E34" s="23">
        <f t="shared" si="1"/>
        <v>1002.23664</v>
      </c>
      <c r="F34" s="51"/>
      <c r="G34" s="51"/>
      <c r="H34" s="52">
        <v>1002.23664</v>
      </c>
      <c r="I34" s="36"/>
    </row>
    <row r="35" spans="1:9" ht="120" customHeight="1">
      <c r="A35" s="4">
        <v>15</v>
      </c>
      <c r="B35" s="59" t="s">
        <v>59</v>
      </c>
      <c r="C35" s="21" t="s">
        <v>38</v>
      </c>
      <c r="D35" s="54" t="s">
        <v>60</v>
      </c>
      <c r="E35" s="23">
        <f t="shared" si="1"/>
        <v>690</v>
      </c>
      <c r="F35" s="60"/>
      <c r="G35" s="60"/>
      <c r="H35" s="52">
        <v>690</v>
      </c>
      <c r="I35" s="60"/>
    </row>
    <row r="36" spans="1:9" ht="78.75">
      <c r="A36" s="4">
        <v>16</v>
      </c>
      <c r="B36" s="61" t="s">
        <v>62</v>
      </c>
      <c r="C36" s="29" t="s">
        <v>63</v>
      </c>
      <c r="D36" s="62">
        <v>45967</v>
      </c>
      <c r="E36" s="23">
        <f t="shared" si="1"/>
        <v>49.84</v>
      </c>
      <c r="F36" s="36"/>
      <c r="G36" s="36"/>
      <c r="H36" s="52">
        <v>49.84</v>
      </c>
      <c r="I36" s="36"/>
    </row>
    <row r="37" spans="1:9" ht="92.25" customHeight="1">
      <c r="A37" s="4">
        <v>17</v>
      </c>
      <c r="B37" s="61" t="s">
        <v>83</v>
      </c>
      <c r="C37" s="4" t="s">
        <v>65</v>
      </c>
      <c r="D37" s="63">
        <v>46022</v>
      </c>
      <c r="E37" s="23">
        <f t="shared" si="1"/>
        <v>180</v>
      </c>
      <c r="F37" s="60"/>
      <c r="G37" s="36"/>
      <c r="H37" s="52">
        <v>180</v>
      </c>
      <c r="I37" s="36"/>
    </row>
    <row r="38" spans="1:9" ht="94.5">
      <c r="A38" s="4">
        <v>18</v>
      </c>
      <c r="B38" s="59" t="s">
        <v>68</v>
      </c>
      <c r="C38" s="21" t="s">
        <v>66</v>
      </c>
      <c r="D38" s="63">
        <v>46142</v>
      </c>
      <c r="E38" s="23">
        <f t="shared" si="1"/>
        <v>256.32263</v>
      </c>
      <c r="F38" s="36"/>
      <c r="G38" s="36"/>
      <c r="H38" s="64">
        <v>256.32263</v>
      </c>
      <c r="I38" s="36"/>
    </row>
    <row r="39" spans="1:9" ht="78.75">
      <c r="A39" s="4">
        <v>19</v>
      </c>
      <c r="B39" s="29" t="s">
        <v>67</v>
      </c>
      <c r="C39" s="21" t="s">
        <v>66</v>
      </c>
      <c r="D39" s="63">
        <v>46142</v>
      </c>
      <c r="E39" s="23">
        <f t="shared" si="1"/>
        <v>210.86633</v>
      </c>
      <c r="F39" s="36"/>
      <c r="G39" s="36"/>
      <c r="H39" s="64">
        <v>210.86633</v>
      </c>
      <c r="I39" s="36"/>
    </row>
    <row r="40" spans="1:9" ht="78.75">
      <c r="A40" s="4">
        <v>20</v>
      </c>
      <c r="B40" s="65" t="s">
        <v>86</v>
      </c>
      <c r="C40" s="21" t="s">
        <v>66</v>
      </c>
      <c r="D40" s="63">
        <v>46142</v>
      </c>
      <c r="E40" s="23">
        <f t="shared" si="1"/>
        <v>191.50973999999999</v>
      </c>
      <c r="F40" s="36"/>
      <c r="G40" s="36"/>
      <c r="H40" s="64">
        <v>191.50973999999999</v>
      </c>
      <c r="I40" s="36"/>
    </row>
    <row r="41" spans="1:9" ht="94.5">
      <c r="A41" s="4">
        <v>21</v>
      </c>
      <c r="B41" s="29" t="s">
        <v>69</v>
      </c>
      <c r="C41" s="4" t="s">
        <v>70</v>
      </c>
      <c r="D41" s="63">
        <v>46112</v>
      </c>
      <c r="E41" s="23">
        <f t="shared" si="1"/>
        <v>750</v>
      </c>
      <c r="F41" s="42"/>
      <c r="G41" s="36"/>
      <c r="H41" s="64">
        <v>750</v>
      </c>
      <c r="I41" s="36"/>
    </row>
    <row r="42" spans="1:9" ht="94.5">
      <c r="A42" s="4">
        <v>22</v>
      </c>
      <c r="B42" s="59" t="s">
        <v>71</v>
      </c>
      <c r="C42" s="21" t="s">
        <v>66</v>
      </c>
      <c r="D42" s="63">
        <v>46142</v>
      </c>
      <c r="E42" s="23">
        <f t="shared" si="1"/>
        <v>276.07396999999997</v>
      </c>
      <c r="F42" s="36"/>
      <c r="G42" s="36"/>
      <c r="H42" s="64">
        <v>276.07396999999997</v>
      </c>
      <c r="I42" s="36"/>
    </row>
    <row r="43" spans="1:9" ht="110.25">
      <c r="A43" s="4">
        <v>23</v>
      </c>
      <c r="B43" s="29" t="s">
        <v>72</v>
      </c>
      <c r="C43" s="21" t="s">
        <v>73</v>
      </c>
      <c r="D43" s="63">
        <v>46022</v>
      </c>
      <c r="E43" s="23">
        <f t="shared" si="1"/>
        <v>398</v>
      </c>
      <c r="F43" s="36"/>
      <c r="G43" s="36"/>
      <c r="H43" s="64">
        <v>398</v>
      </c>
      <c r="I43" s="36"/>
    </row>
    <row r="44" spans="1:9" ht="63">
      <c r="A44" s="4">
        <v>24</v>
      </c>
      <c r="B44" s="65" t="s">
        <v>74</v>
      </c>
      <c r="C44" s="21" t="s">
        <v>38</v>
      </c>
      <c r="D44" s="63">
        <v>46022</v>
      </c>
      <c r="E44" s="23">
        <f t="shared" si="1"/>
        <v>490</v>
      </c>
      <c r="F44" s="36"/>
      <c r="G44" s="36"/>
      <c r="H44" s="64">
        <v>490</v>
      </c>
      <c r="I44" s="36"/>
    </row>
    <row r="45" spans="1:9" ht="78.75">
      <c r="A45" s="4">
        <v>25</v>
      </c>
      <c r="B45" s="29" t="s">
        <v>75</v>
      </c>
      <c r="C45" s="21" t="s">
        <v>66</v>
      </c>
      <c r="D45" s="63">
        <v>46081</v>
      </c>
      <c r="E45" s="23">
        <f t="shared" si="1"/>
        <v>144.07561000000001</v>
      </c>
      <c r="F45" s="36"/>
      <c r="G45" s="36"/>
      <c r="H45" s="64">
        <v>144.07561000000001</v>
      </c>
      <c r="I45" s="36"/>
    </row>
    <row r="46" spans="1:9" ht="63">
      <c r="A46" s="4">
        <v>26</v>
      </c>
      <c r="B46" s="66" t="s">
        <v>76</v>
      </c>
      <c r="C46" s="21" t="s">
        <v>51</v>
      </c>
      <c r="D46" s="63">
        <v>46022</v>
      </c>
      <c r="E46" s="23">
        <f t="shared" si="1"/>
        <v>200</v>
      </c>
      <c r="F46" s="36"/>
      <c r="G46" s="36"/>
      <c r="H46" s="64">
        <v>200</v>
      </c>
      <c r="I46" s="36"/>
    </row>
    <row r="47" spans="1:9" ht="78.75">
      <c r="A47" s="4">
        <v>27</v>
      </c>
      <c r="B47" s="21" t="s">
        <v>77</v>
      </c>
      <c r="C47" s="21" t="s">
        <v>46</v>
      </c>
      <c r="D47" s="63">
        <v>46022</v>
      </c>
      <c r="E47" s="23">
        <f t="shared" si="1"/>
        <v>422.96199999999999</v>
      </c>
      <c r="F47" s="36"/>
      <c r="G47" s="36"/>
      <c r="H47" s="64">
        <v>422.96199999999999</v>
      </c>
      <c r="I47" s="36"/>
    </row>
    <row r="48" spans="1:9" ht="78.75">
      <c r="A48" s="4">
        <v>28</v>
      </c>
      <c r="B48" s="29" t="s">
        <v>78</v>
      </c>
      <c r="C48" s="21" t="s">
        <v>46</v>
      </c>
      <c r="D48" s="63">
        <v>46022</v>
      </c>
      <c r="E48" s="23">
        <f t="shared" si="1"/>
        <v>885.49800000000005</v>
      </c>
      <c r="F48" s="36"/>
      <c r="G48" s="36"/>
      <c r="H48" s="64">
        <v>885.49800000000005</v>
      </c>
      <c r="I48" s="36"/>
    </row>
    <row r="49" spans="1:9" ht="47.25">
      <c r="A49" s="4">
        <v>29</v>
      </c>
      <c r="B49" s="29" t="s">
        <v>85</v>
      </c>
      <c r="C49" s="21" t="s">
        <v>84</v>
      </c>
      <c r="D49" s="63">
        <v>46022</v>
      </c>
      <c r="E49" s="23">
        <f t="shared" si="1"/>
        <v>250</v>
      </c>
      <c r="F49" s="36"/>
      <c r="G49" s="36"/>
      <c r="H49" s="67">
        <v>250</v>
      </c>
      <c r="I49" s="36"/>
    </row>
    <row r="50" spans="1:9" s="7" customFormat="1" ht="18.75">
      <c r="A50" s="68"/>
      <c r="B50" s="69" t="s">
        <v>79</v>
      </c>
      <c r="C50" s="68"/>
      <c r="D50" s="68"/>
      <c r="E50" s="70">
        <f>SUM(E13:E49)</f>
        <v>99000.355710000018</v>
      </c>
      <c r="F50" s="70">
        <f t="shared" ref="F50:I50" si="2">SUM(F13:F49)</f>
        <v>21074.524310000001</v>
      </c>
      <c r="G50" s="70">
        <f t="shared" si="2"/>
        <v>42646.852449999998</v>
      </c>
      <c r="H50" s="71">
        <f t="shared" si="2"/>
        <v>35278.978950000012</v>
      </c>
      <c r="I50" s="70">
        <f t="shared" si="2"/>
        <v>0</v>
      </c>
    </row>
    <row r="51" spans="1:9" s="7" customFormat="1" ht="18.75">
      <c r="A51" s="74"/>
      <c r="B51" s="75"/>
      <c r="C51" s="74"/>
      <c r="D51" s="74"/>
      <c r="E51" s="76"/>
      <c r="F51" s="76"/>
      <c r="G51" s="76"/>
      <c r="H51" s="77"/>
      <c r="I51" s="76"/>
    </row>
    <row r="52" spans="1:9" s="7" customFormat="1" ht="18.75">
      <c r="A52" s="74"/>
      <c r="B52" s="75" t="s">
        <v>89</v>
      </c>
      <c r="C52" s="74"/>
      <c r="D52" s="74"/>
      <c r="E52" s="76"/>
      <c r="F52" s="76"/>
      <c r="G52" s="76"/>
      <c r="H52" s="77" t="s">
        <v>90</v>
      </c>
      <c r="I52" s="76"/>
    </row>
    <row r="53" spans="1:9" ht="15.75">
      <c r="B53" s="75"/>
    </row>
    <row r="55" spans="1:9">
      <c r="C55" s="73"/>
      <c r="D55" s="73"/>
      <c r="E55" s="73"/>
      <c r="F55" s="73"/>
      <c r="G55" s="73"/>
      <c r="H55" s="73"/>
    </row>
    <row r="56" spans="1:9">
      <c r="B56" s="73"/>
    </row>
  </sheetData>
  <autoFilter ref="A3:I35">
    <filterColumn colId="2" hiddenButton="1"/>
    <filterColumn colId="4" hiddenButton="1"/>
    <filterColumn colId="6" hiddenButton="1"/>
    <filterColumn colId="7" hiddenButton="1"/>
  </autoFilter>
  <mergeCells count="14">
    <mergeCell ref="A9:B9"/>
    <mergeCell ref="A11:B11"/>
    <mergeCell ref="B12:I12"/>
    <mergeCell ref="B19:I19"/>
    <mergeCell ref="B29:B30"/>
    <mergeCell ref="A29:A30"/>
    <mergeCell ref="A3:I3"/>
    <mergeCell ref="A5:A7"/>
    <mergeCell ref="B5:B7"/>
    <mergeCell ref="C5:C7"/>
    <mergeCell ref="D5:D7"/>
    <mergeCell ref="E5:I5"/>
    <mergeCell ref="E6:E7"/>
    <mergeCell ref="F6:I6"/>
  </mergeCells>
  <pageMargins left="0.118110236220472" right="0.118110236220472" top="0.15748031496063" bottom="0.15748031496063" header="0.31496062992126" footer="0.31496062992126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Інформація за 12 місяців 2025+</vt:lpstr>
      <vt:lpstr>'Інформація за 12 місяців 2025+'!Область_печати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Марина Кляпка</cp:lastModifiedBy>
  <cp:lastPrinted>2026-02-05T09:45:23Z</cp:lastPrinted>
  <dcterms:created xsi:type="dcterms:W3CDTF">2021-09-13T15:45:00Z</dcterms:created>
  <dcterms:modified xsi:type="dcterms:W3CDTF">2026-03-04T07:05:36Z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25A3E6D851B04EDEB4A15078DDD38169_13</vt:lpwstr>
  </property>
  <property fmtid="{D5CDD505-2E9C-101B-9397-08002B2CF9AE}" pid="3" name="KSOProductBuildVer">
    <vt:lpwstr>1049-12.2.0.22549</vt:lpwstr>
  </property>
</Properties>
</file>