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orodko\Desktop\"/>
    </mc:Choice>
  </mc:AlternateContent>
  <bookViews>
    <workbookView xWindow="0" yWindow="0" windowWidth="23040" windowHeight="8496"/>
  </bookViews>
  <sheets>
    <sheet name="фін план" sheetId="1" r:id="rId1"/>
    <sheet name="1_ кап інвестиції" sheetId="2" r:id="rId2"/>
    <sheet name="2_ кап будівництво" sheetId="3" r:id="rId3"/>
    <sheet name="3_ залучені кошти" sheetId="4" r:id="rId4"/>
    <sheet name="4_ персонал" sheetId="5" r:id="rId5"/>
    <sheet name="5_майно" sheetId="8" r:id="rId6"/>
    <sheet name="6_транспорт" sheetId="9" r:id="rId7"/>
    <sheet name="ЗВІТ" sheetId="10" r:id="rId8"/>
  </sheets>
  <externalReferences>
    <externalReference r:id="rId9"/>
  </externalReferences>
  <definedNames>
    <definedName name="_xlnm.Print_Area" localSheetId="0">'фін план'!$A$1:$J$322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9" l="1"/>
  <c r="G205" i="1"/>
  <c r="H205" i="1"/>
  <c r="I205" i="1"/>
  <c r="F205" i="1"/>
  <c r="G195" i="1" l="1"/>
  <c r="H195" i="1"/>
  <c r="I195" i="1"/>
  <c r="F195" i="1"/>
  <c r="F181" i="1"/>
  <c r="G181" i="1"/>
  <c r="H181" i="1"/>
  <c r="I181" i="1"/>
  <c r="D98" i="1"/>
  <c r="E98" i="1"/>
  <c r="F98" i="1"/>
  <c r="G98" i="1"/>
  <c r="H98" i="1"/>
  <c r="I98" i="1"/>
  <c r="F94" i="1"/>
  <c r="G94" i="1"/>
  <c r="H94" i="1"/>
  <c r="I94" i="1"/>
  <c r="C205" i="1"/>
  <c r="E201" i="1" l="1"/>
  <c r="E200" i="1"/>
  <c r="E199" i="1"/>
  <c r="E197" i="1"/>
  <c r="E196" i="1"/>
  <c r="E188" i="1"/>
  <c r="E195" i="1" s="1"/>
  <c r="E181" i="1"/>
  <c r="E94" i="1"/>
  <c r="D52" i="1"/>
  <c r="D50" i="1"/>
  <c r="E52" i="1"/>
  <c r="F52" i="1"/>
  <c r="G52" i="1"/>
  <c r="H52" i="1"/>
  <c r="I52" i="1"/>
  <c r="C52" i="1"/>
  <c r="E50" i="1"/>
  <c r="C50" i="1"/>
  <c r="C36" i="1"/>
  <c r="F11" i="5" l="1"/>
  <c r="F23" i="5" s="1"/>
  <c r="E11" i="5"/>
  <c r="E23" i="5" s="1"/>
  <c r="D23" i="5"/>
  <c r="D11" i="5"/>
  <c r="C23" i="5"/>
  <c r="C11" i="5"/>
  <c r="D132" i="1"/>
  <c r="C98" i="1"/>
  <c r="C97" i="1" s="1"/>
  <c r="D97" i="1"/>
  <c r="C68" i="1"/>
  <c r="B11" i="9" l="1"/>
  <c r="C11" i="9"/>
  <c r="D11" i="9"/>
  <c r="E11" i="9"/>
  <c r="F11" i="9"/>
  <c r="B12" i="9"/>
  <c r="C12" i="9"/>
  <c r="D12" i="9"/>
  <c r="E12" i="9"/>
  <c r="F12" i="9"/>
  <c r="B13" i="9"/>
  <c r="C13" i="9"/>
  <c r="D13" i="9"/>
  <c r="E13" i="9"/>
  <c r="F13" i="9"/>
  <c r="B14" i="9"/>
  <c r="C14" i="9"/>
  <c r="D14" i="9"/>
  <c r="E14" i="9"/>
  <c r="F14" i="9"/>
  <c r="B15" i="9"/>
  <c r="C15" i="9"/>
  <c r="D15" i="9"/>
  <c r="E15" i="9"/>
  <c r="F15" i="9"/>
  <c r="F97" i="1" l="1"/>
  <c r="E97" i="1"/>
  <c r="F68" i="1"/>
  <c r="G68" i="1"/>
  <c r="H68" i="1"/>
  <c r="H63" i="1" s="1"/>
  <c r="I68" i="1"/>
  <c r="F63" i="1"/>
  <c r="D68" i="1"/>
  <c r="D63" i="1" s="1"/>
  <c r="E68" i="1"/>
  <c r="E63" i="1" s="1"/>
  <c r="E136" i="1" s="1"/>
  <c r="G63" i="1"/>
  <c r="I63" i="1"/>
  <c r="C63" i="1"/>
  <c r="E47" i="1"/>
  <c r="C72" i="1" l="1"/>
  <c r="C47" i="1"/>
  <c r="H11" i="5" l="1"/>
  <c r="G11" i="5"/>
  <c r="E16" i="2" l="1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D16" i="2"/>
  <c r="F132" i="1" l="1"/>
  <c r="G97" i="1"/>
  <c r="H97" i="1"/>
  <c r="H96" i="1" s="1"/>
  <c r="I97" i="1"/>
  <c r="I96" i="1" s="1"/>
  <c r="F96" i="1"/>
  <c r="G96" i="1"/>
  <c r="F72" i="1"/>
  <c r="E140" i="1" l="1"/>
  <c r="D54" i="1"/>
  <c r="C54" i="1"/>
  <c r="E54" i="1" l="1"/>
  <c r="D134" i="1"/>
  <c r="C140" i="1"/>
  <c r="D140" i="1"/>
  <c r="C62" i="1"/>
  <c r="E20" i="8" l="1"/>
  <c r="G23" i="5"/>
  <c r="H23" i="5"/>
  <c r="I11" i="5"/>
  <c r="I23" i="5" s="1"/>
  <c r="J11" i="5"/>
  <c r="J23" i="5" s="1"/>
  <c r="K11" i="5"/>
  <c r="K23" i="5" s="1"/>
  <c r="L11" i="5"/>
  <c r="L23" i="5" s="1"/>
  <c r="D20" i="8"/>
  <c r="C20" i="8"/>
  <c r="E72" i="1" l="1"/>
  <c r="E62" i="1" s="1"/>
  <c r="D167" i="1" l="1"/>
  <c r="E167" i="1"/>
  <c r="F167" i="1"/>
  <c r="G167" i="1"/>
  <c r="H167" i="1"/>
  <c r="I167" i="1"/>
  <c r="C167" i="1"/>
  <c r="D162" i="1"/>
  <c r="E162" i="1"/>
  <c r="F162" i="1"/>
  <c r="G162" i="1"/>
  <c r="H162" i="1"/>
  <c r="I162" i="1"/>
  <c r="C162" i="1"/>
  <c r="D148" i="1"/>
  <c r="E148" i="1"/>
  <c r="F148" i="1"/>
  <c r="G148" i="1"/>
  <c r="H148" i="1"/>
  <c r="I148" i="1"/>
  <c r="C148" i="1"/>
  <c r="D145" i="1"/>
  <c r="E145" i="1"/>
  <c r="F145" i="1"/>
  <c r="G145" i="1"/>
  <c r="H145" i="1"/>
  <c r="I145" i="1"/>
  <c r="C145" i="1"/>
  <c r="D141" i="1"/>
  <c r="C141" i="1"/>
  <c r="F140" i="1"/>
  <c r="G140" i="1"/>
  <c r="H140" i="1"/>
  <c r="I140" i="1"/>
  <c r="C134" i="1"/>
  <c r="C132" i="1"/>
  <c r="D122" i="1"/>
  <c r="E122" i="1"/>
  <c r="F122" i="1"/>
  <c r="G122" i="1"/>
  <c r="H122" i="1"/>
  <c r="I122" i="1"/>
  <c r="C122" i="1"/>
  <c r="D96" i="1"/>
  <c r="C96" i="1"/>
  <c r="C174" i="1" s="1"/>
  <c r="D72" i="1"/>
  <c r="D138" i="1" s="1"/>
  <c r="F138" i="1"/>
  <c r="G72" i="1"/>
  <c r="G138" i="1" s="1"/>
  <c r="H72" i="1"/>
  <c r="H138" i="1" s="1"/>
  <c r="I72" i="1"/>
  <c r="I138" i="1" s="1"/>
  <c r="C138" i="1"/>
  <c r="D136" i="1"/>
  <c r="F136" i="1"/>
  <c r="C136" i="1"/>
  <c r="E41" i="1"/>
  <c r="F54" i="1"/>
  <c r="G54" i="1"/>
  <c r="H54" i="1"/>
  <c r="I54" i="1"/>
  <c r="D47" i="1"/>
  <c r="F47" i="1"/>
  <c r="G47" i="1"/>
  <c r="H47" i="1"/>
  <c r="I47" i="1"/>
  <c r="D36" i="1"/>
  <c r="E36" i="1"/>
  <c r="F36" i="1"/>
  <c r="G36" i="1"/>
  <c r="H36" i="1"/>
  <c r="I36" i="1"/>
  <c r="C143" i="1" l="1"/>
  <c r="H136" i="1"/>
  <c r="I136" i="1"/>
  <c r="G136" i="1"/>
  <c r="D143" i="1"/>
  <c r="H132" i="1"/>
  <c r="H41" i="1"/>
  <c r="H173" i="1" s="1"/>
  <c r="I41" i="1"/>
  <c r="I173" i="1" s="1"/>
  <c r="F41" i="1"/>
  <c r="F173" i="1" s="1"/>
  <c r="E134" i="1"/>
  <c r="I134" i="1"/>
  <c r="G134" i="1"/>
  <c r="I132" i="1"/>
  <c r="I143" i="1" s="1"/>
  <c r="G132" i="1"/>
  <c r="H134" i="1"/>
  <c r="F134" i="1"/>
  <c r="G41" i="1"/>
  <c r="G173" i="1" s="1"/>
  <c r="D41" i="1"/>
  <c r="D173" i="1" s="1"/>
  <c r="G62" i="1"/>
  <c r="G174" i="1" s="1"/>
  <c r="E173" i="1"/>
  <c r="C41" i="1"/>
  <c r="C173" i="1" s="1"/>
  <c r="I62" i="1"/>
  <c r="I174" i="1" s="1"/>
  <c r="H62" i="1"/>
  <c r="H174" i="1" s="1"/>
  <c r="D62" i="1"/>
  <c r="D174" i="1" s="1"/>
  <c r="F62" i="1"/>
  <c r="F174" i="1" s="1"/>
  <c r="L174" i="1" l="1"/>
  <c r="H143" i="1"/>
  <c r="G143" i="1"/>
  <c r="F143" i="1"/>
  <c r="E132" i="1"/>
  <c r="E141" i="1" l="1"/>
  <c r="E138" i="1" l="1"/>
  <c r="E96" i="1" l="1"/>
  <c r="E174" i="1" s="1"/>
  <c r="E143" i="1"/>
</calcChain>
</file>

<file path=xl/sharedStrings.xml><?xml version="1.0" encoding="utf-8"?>
<sst xmlns="http://schemas.openxmlformats.org/spreadsheetml/2006/main" count="796" uniqueCount="434">
  <si>
    <t>"ЗАТВЕРДЖЕНО"</t>
  </si>
  <si>
    <t>М.П.</t>
  </si>
  <si>
    <t>Проект</t>
  </si>
  <si>
    <t>Уточнений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</si>
  <si>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</si>
  <si>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</si>
  <si>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</si>
  <si>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</si>
  <si>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</si>
  <si>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</si>
  <si>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</si>
  <si>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</si>
  <si>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</si>
  <si>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</si>
  <si>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</si>
  <si>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</si>
  <si>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</si>
  <si>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</si>
  <si>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</si>
  <si>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Форма власності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</si>
  <si>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</si>
  <si>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</si>
  <si>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</si>
  <si>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</si>
  <si>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</si>
  <si>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</si>
  <si>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</si>
  <si>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</si>
  <si>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</si>
  <si>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</si>
  <si>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</si>
  <si>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</si>
  <si>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</si>
  <si>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Дохід (виручка) від реалізації продукції (товарів, робіт, послуг)</t>
  </si>
  <si>
    <t>Інші доходи від операційної діяльності, в т.ч.:</t>
  </si>
  <si>
    <t>дохід від оренди активів</t>
  </si>
  <si>
    <t>дохід від реалізації майна</t>
  </si>
  <si>
    <t xml:space="preserve">інші доходи </t>
  </si>
  <si>
    <t>від                                  року №</t>
  </si>
  <si>
    <t>________________ __________</t>
  </si>
  <si>
    <t>"     "                                  р.</t>
  </si>
  <si>
    <t>благодійні внески від громадян та організацій тощо</t>
  </si>
  <si>
    <t>Собівартість реалізованої продукції (товарів, робіт, послуг), у тому числі:</t>
  </si>
  <si>
    <t>Витрати на послуги, матеріали та сировину, в т.ч.:</t>
  </si>
  <si>
    <t>ремонт та запасні частини до транспортних засобів</t>
  </si>
  <si>
    <t>господарчі товари та інвентар, в т.ч.:</t>
  </si>
  <si>
    <t>основні засоби</t>
  </si>
  <si>
    <t>малоцінні товари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</si>
  <si>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</si>
  <si>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</si>
  <si>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</si>
  <si>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водопостачання та водовідведення</t>
  </si>
  <si>
    <t>витрати на природний газ</t>
  </si>
  <si>
    <t>витрати на тверде паливо</t>
  </si>
  <si>
    <t>Витрати на оплату праці</t>
  </si>
  <si>
    <t>Відрахування на соціальні заходи</t>
  </si>
  <si>
    <t>Витрати по виконанню цільових програм</t>
  </si>
  <si>
    <t>Амортизація</t>
  </si>
  <si>
    <t>Інші витрати, в т.ч.:</t>
  </si>
  <si>
    <t>витрати на канцтовари, офісне приладдя та устаткування, в т.ч.:</t>
  </si>
  <si>
    <t>витрати на придбання та супровід програмного забезпечення</t>
  </si>
  <si>
    <t>витрати на службові відрядження</t>
  </si>
  <si>
    <t>витрати на зв'язок та інтернет</t>
  </si>
  <si>
    <t>витрати на культурно-масові заходи</t>
  </si>
  <si>
    <t>витрати на обслуговування орг. техніки</t>
  </si>
  <si>
    <t>Інші витрати від операційної діяльності, в т.ч.:</t>
  </si>
  <si>
    <t>Юридичні та нотариальні послуги</t>
  </si>
  <si>
    <t>Витрати на охорону праці та навчання працівників</t>
  </si>
  <si>
    <t>Інші адміністративні витрати, в т.ч.:</t>
  </si>
  <si>
    <t>ІІ. Елементи операційних витрат</t>
  </si>
  <si>
    <t>Витрати на оплату праці, в т.ч.:</t>
  </si>
  <si>
    <t>Матеріальні затрати</t>
  </si>
  <si>
    <t>Інші операційні витрати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</si>
  <si>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</si>
  <si>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</si>
  <si>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</si>
  <si>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</si>
  <si>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</si>
  <si>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</si>
  <si>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</si>
  <si>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</si>
  <si>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</si>
  <si>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</si>
  <si>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</si>
  <si>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</si>
  <si>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</si>
  <si>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</si>
  <si>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</si>
  <si>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</si>
  <si>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</si>
  <si>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</si>
  <si>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Нерозподілені доходи</t>
  </si>
  <si>
    <t>на 1.01</t>
  </si>
  <si>
    <t>на 1.04</t>
  </si>
  <si>
    <t>на 1.07</t>
  </si>
  <si>
    <t>на 1.10</t>
  </si>
  <si>
    <t>Заборгованість перед працівниками за заробітною платою</t>
  </si>
  <si>
    <t xml:space="preserve">                                (посада)</t>
  </si>
  <si>
    <t>______________________</t>
  </si>
  <si>
    <t>Витрати на збут, в т.ч.:</t>
  </si>
  <si>
    <t>дохід від одержаних грантів та субсідій</t>
  </si>
  <si>
    <t>у т.ч. за рахунок місцевого бюджету</t>
  </si>
  <si>
    <t>продукти харчування</t>
  </si>
  <si>
    <t>Дебіторська заборгованість</t>
  </si>
  <si>
    <t>Кредиторська заборгованість</t>
  </si>
  <si>
    <t>витрати на теплопостачання</t>
  </si>
  <si>
    <t>Консультаційні та інформаційні послуги</t>
  </si>
  <si>
    <t>витрати на підвищення кваліфікації та перепідготовку кадрів</t>
  </si>
  <si>
    <t xml:space="preserve">Чистий фінансовий результат,
у тому числі:
</t>
  </si>
  <si>
    <t>прибуток</t>
  </si>
  <si>
    <t>збиток</t>
  </si>
  <si>
    <t>Дані про персонал та витрати на оплату праці</t>
  </si>
  <si>
    <t xml:space="preserve">Середня кількість працівників
(штатних працівників, зовнішніх сумісників та працівників, які працюють
за цивільно-правовими договорами), у тому числі:
</t>
  </si>
  <si>
    <t>адміністративно-управлінський персонал</t>
  </si>
  <si>
    <t>лікарській персонал</t>
  </si>
  <si>
    <t>спеціалісти-немедики</t>
  </si>
  <si>
    <t>інший персонал</t>
  </si>
  <si>
    <t>фахівці з базовою та неповною вищою медичною освітою</t>
  </si>
  <si>
    <t>молодший медичний персонал</t>
  </si>
  <si>
    <t xml:space="preserve">Середньомісячні витрати на оплату праці
одного працівника (грн), усього, у тому числі:
</t>
  </si>
  <si>
    <t>Податкова заборгованість, в т.ч.</t>
  </si>
  <si>
    <t>Відомості про майно</t>
  </si>
  <si>
    <t>Сплата податків, зборів та інших обов’язкових платежів</t>
  </si>
  <si>
    <t>Сплата податків та зборів до Державного бюджету України (податкові платежі), усього</t>
  </si>
  <si>
    <t xml:space="preserve">Сплата податків та зборів до місцевих бюджетів
(податкові платежі), усього, в т.ч.:
</t>
  </si>
  <si>
    <t>податок на доходи фізичних осіб</t>
  </si>
  <si>
    <t>земельний податок</t>
  </si>
  <si>
    <t>орендна плата</t>
  </si>
  <si>
    <t>інші податки та збори (розшифрувати)</t>
  </si>
  <si>
    <t>погашення реструктуризованих та відстрочених сум, що підлягають сплаті в поточному році до бюджетів та державних цільових фондів</t>
  </si>
  <si>
    <t>інші (штрафи, пені, неустойки) (розшифрувати)</t>
  </si>
  <si>
    <t>Відомості про заборгованість</t>
  </si>
  <si>
    <t>відшкодування збитків від надзвичайних ситуацій, стихійного лиха, пожеж, техногенних аварій тощо</t>
  </si>
  <si>
    <t>Надходження (дохід, виручка) від реалізації продукції (товарів, робіт, послуг), в т.ч.:</t>
  </si>
  <si>
    <t>I. Формування фінансових результатів</t>
  </si>
  <si>
    <t>надходження коштів як компенсація орендарем комунальних послуг</t>
  </si>
  <si>
    <t>Інші операційні витрати, в т.ч.:</t>
  </si>
  <si>
    <t>VІ. Додаткова інформація</t>
  </si>
  <si>
    <t>Витрати на страхові та рєестраційні послуги</t>
  </si>
  <si>
    <t>Витрати на аудіторські послуги</t>
  </si>
  <si>
    <t>Витрати на товари, заходи, в т.ч.:</t>
  </si>
  <si>
    <t>І.І. Доходи</t>
  </si>
  <si>
    <t>І.ІІ. Видатки</t>
  </si>
  <si>
    <t>1114/1</t>
  </si>
  <si>
    <t>1114/2</t>
  </si>
  <si>
    <t>V. Фінансовий результат діяльності</t>
  </si>
  <si>
    <t xml:space="preserve">   доходи за програмою медичних гарантій від НСЗУ</t>
  </si>
  <si>
    <t>Виконавець</t>
  </si>
  <si>
    <t>№ з/п</t>
  </si>
  <si>
    <t>Найменування обєкта</t>
  </si>
  <si>
    <t>Залучення кредитних коштів</t>
  </si>
  <si>
    <t>рік</t>
  </si>
  <si>
    <t>у тому числі за кварталами</t>
  </si>
  <si>
    <t>І</t>
  </si>
  <si>
    <t>ІІ</t>
  </si>
  <si>
    <t>ІІІ</t>
  </si>
  <si>
    <t>ІV</t>
  </si>
  <si>
    <t>Бюджетне фінансування</t>
  </si>
  <si>
    <t>Власні кошти (розшифрувати)</t>
  </si>
  <si>
    <t>Інші джерела (розшифрувати)</t>
  </si>
  <si>
    <t>Усього</t>
  </si>
  <si>
    <t>придбання (виготовлення) основних засобів (розшифрувати)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</si>
  <si>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</si>
  <si>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дообладнення, реконструкція) (розшифрувати)</t>
  </si>
  <si>
    <t>Відсоток</t>
  </si>
  <si>
    <t xml:space="preserve">                  (посада)</t>
  </si>
  <si>
    <t>_______________________</t>
  </si>
  <si>
    <t xml:space="preserve">                    (підпис)</t>
  </si>
  <si>
    <t xml:space="preserve">         (Власне ім'я, ПРІЗВИЩЕ)    </t>
  </si>
  <si>
    <t>Джерела капітальних інвестицій</t>
  </si>
  <si>
    <t>тис.грн. (без ПДВ)</t>
  </si>
  <si>
    <t>(рядок 3100 Фінансового плану)</t>
  </si>
  <si>
    <t>Найменування об'єкта</t>
  </si>
  <si>
    <t>Рік початку і закінчення будівництва</t>
  </si>
  <si>
    <t>Загальна кошторисна вартість</t>
  </si>
  <si>
    <t>Первисна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</si>
  <si>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</si>
  <si>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</si>
  <si>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освоєння капітальних вкладень</t>
  </si>
  <si>
    <t>фінансування капітальних інвестицій (оплата грошовими коштами), усього</t>
  </si>
  <si>
    <t>у тому числі:</t>
  </si>
  <si>
    <t>власні кошти</t>
  </si>
  <si>
    <t>кредитні кошти</t>
  </si>
  <si>
    <t>інші джерела (зазначити джерело)</t>
  </si>
  <si>
    <t>Інформація щодо проектно-кошторисної документації (стан розроблення, затвердження, у разі затвердження зазначити субєкт управління, яким затверджено та відповідний документ)</t>
  </si>
  <si>
    <t>Документ, яким затверджений титул будови, із зазначенням субєкта управління, який його погодив</t>
  </si>
  <si>
    <t>Капітальне будівництво</t>
  </si>
  <si>
    <t>тис.грн., без ПДВ</t>
  </si>
  <si>
    <t>(рядок 3110 Фінансового плану)</t>
  </si>
  <si>
    <t>Таблиця 1</t>
  </si>
  <si>
    <t>Таблиця 2</t>
  </si>
  <si>
    <t>Заборгованість за кредитами на початок ________ року</t>
  </si>
  <si>
    <t>Сума основного боргу</t>
  </si>
  <si>
    <t>відсотки нараховані</t>
  </si>
  <si>
    <t>План із залучення коштів</t>
  </si>
  <si>
    <t>План з повернення коштів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</si>
  <si>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</si>
  <si>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</si>
  <si>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</si>
  <si>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 (+/-)</t>
  </si>
  <si>
    <t>курсові різниці (відсотки) (+/-)</t>
  </si>
  <si>
    <t>Заборгованість за кредитами на кінець ________ року</t>
  </si>
  <si>
    <t>Інформація щодо отримання та повернення залучених коштів</t>
  </si>
  <si>
    <t>грн.</t>
  </si>
  <si>
    <t>Таблиця 3</t>
  </si>
  <si>
    <t>Зобов'язання</t>
  </si>
  <si>
    <t>Довгострокові зобов'язання, усього, у тому числі:</t>
  </si>
  <si>
    <t>Короткострокові зобов'язання, усього, у тому числі:</t>
  </si>
  <si>
    <t>Інші фінансові зобов'язання, усього, у тому числі:</t>
  </si>
  <si>
    <t>Таблиця 4</t>
  </si>
  <si>
    <t>Марка</t>
  </si>
  <si>
    <t>Рік придбання</t>
  </si>
  <si>
    <t>Мета використання</t>
  </si>
  <si>
    <t>Витрати, усього</t>
  </si>
  <si>
    <t>Витрати на ремонт та запасні частини до транспортних засобів</t>
  </si>
  <si>
    <t>…</t>
  </si>
  <si>
    <t>Витрати на комунальні послуги та енергоносії</t>
  </si>
  <si>
    <t>Адміністративні витрати, в т.ч.:</t>
  </si>
  <si>
    <t>Інші витрати, усього, у тому числі (розшифрувати):</t>
  </si>
  <si>
    <t>Інші фінансові витрати, усього, у тому числі (розшифрувати):</t>
  </si>
  <si>
    <t>1311/1</t>
  </si>
  <si>
    <t>1311/2</t>
  </si>
  <si>
    <t>1411…</t>
  </si>
  <si>
    <t>1451…</t>
  </si>
  <si>
    <t xml:space="preserve">на окремі заходи по реалізації місцевих програм,  в т.ч.: (розшифрувати) </t>
  </si>
  <si>
    <t>Інші доходи, т.ч.: (розшифрувати)</t>
  </si>
  <si>
    <t>Виплата пенсій і допомоги</t>
  </si>
  <si>
    <t>Інші виплати населенню</t>
  </si>
  <si>
    <t>Виплати лікарям-інтернам</t>
  </si>
  <si>
    <t>медикаменти та перев'язувальні матеріали, в т.ч.:</t>
  </si>
  <si>
    <t>1111/1</t>
  </si>
  <si>
    <t>Витрати на відрядження</t>
  </si>
  <si>
    <t>Оплата послуг (крім комунальних)</t>
  </si>
  <si>
    <t>Витрати за вивіз ТПВ, нечистот</t>
  </si>
  <si>
    <t>за програмою фінансової підтримки, в т.ч.:</t>
  </si>
  <si>
    <t xml:space="preserve">    на покриття вартості комунальних послуг та енергоносіїв </t>
  </si>
  <si>
    <t xml:space="preserve">   для пільгової категорії населення</t>
  </si>
  <si>
    <t xml:space="preserve">   основні засоби</t>
  </si>
  <si>
    <t xml:space="preserve">   малоцінні товари</t>
  </si>
  <si>
    <t>1251…</t>
  </si>
  <si>
    <t>Дохід з місцевого бюджету за цільовими програмами, в т.ч.:</t>
  </si>
  <si>
    <t>Дохід за державною програмою медичних гарантій</t>
  </si>
  <si>
    <t>Дохід з державного (обласного) бюджету за цільовими програмами, в т.ч.:</t>
  </si>
  <si>
    <t>Назва майна</t>
  </si>
  <si>
    <t>Місце знаходження</t>
  </si>
  <si>
    <t>Сума нарахованого зносу (тис.грн.)</t>
  </si>
  <si>
    <t>Земельні ділянки</t>
  </si>
  <si>
    <t>в т.ч. передано в оренду</t>
  </si>
  <si>
    <t>Будинки та споруди</t>
  </si>
  <si>
    <t>Машини та обладнання</t>
  </si>
  <si>
    <t>Транспортні засоби</t>
  </si>
  <si>
    <t>Інструменти, прилади, інвентар</t>
  </si>
  <si>
    <t>Інші основні засоби</t>
  </si>
  <si>
    <t>Всього</t>
  </si>
  <si>
    <t>Таблиця 5</t>
  </si>
  <si>
    <t xml:space="preserve">Фактичний стан майна </t>
  </si>
  <si>
    <t xml:space="preserve">ВИКОРИСТАННЯ ТРУДОВИХ РЕСУРСІВ </t>
  </si>
  <si>
    <t>Назва показника</t>
  </si>
  <si>
    <t>у тому числі</t>
  </si>
  <si>
    <t>всього</t>
  </si>
  <si>
    <t>в т.ч. адмінперсонал</t>
  </si>
  <si>
    <t>Кількість вакантних місць</t>
  </si>
  <si>
    <t>Вибуло працівників (шт.од.)</t>
  </si>
  <si>
    <t>Фонд оплати праці штатних працівників (тис.грн.) в тому числі</t>
  </si>
  <si>
    <t>5.1.</t>
  </si>
  <si>
    <t>основна</t>
  </si>
  <si>
    <t>5.2.</t>
  </si>
  <si>
    <t>додаткова</t>
  </si>
  <si>
    <t>5.2.1.</t>
  </si>
  <si>
    <t>надбавки та доплати</t>
  </si>
  <si>
    <t>5.2.2.</t>
  </si>
  <si>
    <t>премії</t>
  </si>
  <si>
    <t>5.2.3.</t>
  </si>
  <si>
    <t>індексація</t>
  </si>
  <si>
    <t>5.2.4.</t>
  </si>
  <si>
    <t>матеріальна допомога</t>
  </si>
  <si>
    <t>5.2.5.</t>
  </si>
  <si>
    <t>відпускні</t>
  </si>
  <si>
    <t>5.2.6.</t>
  </si>
  <si>
    <t>Середньомісячна заробітна плата штатних працівників</t>
  </si>
  <si>
    <t>Сеоредньоспискова чисельнисть працівників за договорами (цивільно-правовий договір, договір-підряду, тощо) за звітний період</t>
  </si>
  <si>
    <t>Фонд оплати праці працівників за договорами (тис.грн.)</t>
  </si>
  <si>
    <t>ВСЬОГО ФОНД ОПЛАТИ ПРАЦІ (тис.грн.)</t>
  </si>
  <si>
    <t>Плановий рік до плану поточного року, %</t>
  </si>
  <si>
    <t xml:space="preserve">Витрати, повязані з використанням власних службових автомобілів </t>
  </si>
  <si>
    <t>Транспортні витрати</t>
  </si>
  <si>
    <t>Таблиця 6</t>
  </si>
  <si>
    <t>Залишок коштів на початок періоду</t>
  </si>
  <si>
    <t>Чистий рух коштів від операційної діяльності</t>
  </si>
  <si>
    <t>Чистий рух коштів від інвестиційної діяльності </t>
  </si>
  <si>
    <t>Чистий рух коштів від фінансової діяльності</t>
  </si>
  <si>
    <t>державне фінансування, НСЗУ</t>
  </si>
  <si>
    <t xml:space="preserve">Цільове фінансування </t>
  </si>
  <si>
    <t>сума рядків 0110-0140</t>
  </si>
  <si>
    <t>сума рядків 1110,1120,1130,1140-1250</t>
  </si>
  <si>
    <t>сума рядків 1111,1112,1113,1114</t>
  </si>
  <si>
    <t>сума рядків 1310,1320-1410,1420-1450</t>
  </si>
  <si>
    <t>сума рядків 1311,1312-1316</t>
  </si>
  <si>
    <t>плата за розрахунково-касове обслуговування (інші послуги банків) тощо</t>
  </si>
  <si>
    <t>витрати на рекламу, гарантійний ремонт (обслуговування) тощо</t>
  </si>
  <si>
    <t>Дохід за рахунок трансфертів з інших місцевих бюдетів</t>
  </si>
  <si>
    <t>1041…</t>
  </si>
  <si>
    <t>1051/1</t>
  </si>
  <si>
    <t>1052/1…</t>
  </si>
  <si>
    <t>1061…</t>
  </si>
  <si>
    <t>сума рядків 1071-1076</t>
  </si>
  <si>
    <t>сума рядків 1051,1052</t>
  </si>
  <si>
    <t>сума рядків 1010,1020,1030,1040,1050,1060,1070</t>
  </si>
  <si>
    <t>Усього доходів (сума рядків 0100, 1000, 3000, 4000)</t>
  </si>
  <si>
    <t>дохід з інших джерел по капітальних видатках</t>
  </si>
  <si>
    <t>сума рядків 3001,3002</t>
  </si>
  <si>
    <t>сума рядків 3110, 3120, 3130, 3140, 3150, 3160</t>
  </si>
  <si>
    <t>сума рядків 4001-4003, 4010</t>
  </si>
  <si>
    <t>сума рядків 4021-4023, 4030</t>
  </si>
  <si>
    <t>Усього витрат (сума рядків 1100, 1300, 1500, 1600, 1700, 3100, 4020)</t>
  </si>
  <si>
    <t>Витрати на оплату праці (грн.), усього, в тому числі:</t>
  </si>
  <si>
    <t>Середня кількість штатних працівників за звітний період*</t>
  </si>
  <si>
    <t>Облікова  кількість штатних працівників*</t>
  </si>
  <si>
    <t>сума рядків 1130, 1380</t>
  </si>
  <si>
    <t>сума рядків 1510-1550</t>
  </si>
  <si>
    <t>сума рядків 1160, 1420, 1520</t>
  </si>
  <si>
    <t>сума рядків 1170, 1430, 1530</t>
  </si>
  <si>
    <t>сума рядків 1240, 1440, 1540</t>
  </si>
  <si>
    <t>сума рядків 1250, 1410, 1550, 1600, 1700</t>
  </si>
  <si>
    <t>ЗВІТ ПРО ВИКОНАННЯ ФІНАНСОВОГО ПЛАНУ</t>
  </si>
  <si>
    <t>(назва підприємства)</t>
  </si>
  <si>
    <t>Показники </t>
  </si>
  <si>
    <t>Код рядка</t>
  </si>
  <si>
    <t>Звітний період наростаючим підсумком з початку року</t>
  </si>
  <si>
    <t>план</t>
  </si>
  <si>
    <t>факт</t>
  </si>
  <si>
    <t>1 </t>
  </si>
  <si>
    <t>2 </t>
  </si>
  <si>
    <t>за ____________ 20__ року</t>
  </si>
  <si>
    <t>Звітний період (___________ 20__ року)</t>
  </si>
  <si>
    <t>І. Формування фінансових результатів</t>
  </si>
  <si>
    <t>І.І.Доходи</t>
  </si>
  <si>
    <t>РАЗОМ (сума рядків 2000,2010,2020,2030,2040,2050)</t>
  </si>
  <si>
    <t>Вартість основних засобів</t>
  </si>
  <si>
    <t>VІІ. Коефіцієнтний аналіз</t>
  </si>
  <si>
    <t>х</t>
  </si>
  <si>
    <t>(підпис)</t>
  </si>
  <si>
    <t>тис. грн. (0,000)</t>
  </si>
  <si>
    <t>відхилення, +/-            (ст.8 - ст.7)</t>
  </si>
  <si>
    <t>відхилення, %  (ст.8/ст.7)х100</t>
  </si>
  <si>
    <t>відхилення, +/-            (ст.4 - ст.3)</t>
  </si>
  <si>
    <t>відхилення, %  (ст.4/ст.3)х100</t>
  </si>
  <si>
    <t>сума рядків 1110, 1120, 1311, 1360, 1370, 1510</t>
  </si>
  <si>
    <t>9</t>
  </si>
  <si>
    <t>Затверджений</t>
  </si>
  <si>
    <r>
      <t xml:space="preserve">Орган управління  </t>
    </r>
    <r>
      <rPr>
        <b/>
        <i/>
        <sz val="10"/>
        <rFont val="Times New Roman"/>
        <family val="1"/>
        <charset val="204"/>
      </rPr>
      <t xml:space="preserve"> </t>
    </r>
  </si>
  <si>
    <t>запасні частини до транспортних засобів</t>
  </si>
  <si>
    <t>зберігається чи утримується за рахунок чистого прибутку на кінець звітного періоду та зберігається для подальшого використання як власний капітал</t>
  </si>
  <si>
    <t>Додаток 1.7.</t>
  </si>
  <si>
    <t>витрати на електроенергію, в т.ч.:</t>
  </si>
  <si>
    <t>за рахунок відшкодування</t>
  </si>
  <si>
    <t>1131/1</t>
  </si>
  <si>
    <t>від орендарів</t>
  </si>
  <si>
    <t>витрати на водопостачання та водовідведення, в т.ч.:</t>
  </si>
  <si>
    <t>1132/2</t>
  </si>
  <si>
    <t>1133/1</t>
  </si>
  <si>
    <t>1134/1</t>
  </si>
  <si>
    <t>1135/1</t>
  </si>
  <si>
    <t>сума рядків 1131,1132,1133,1134,1135</t>
  </si>
  <si>
    <t>плата за послуги, що надаються згідно з основною діяльністю (платні медичні, стоматологічні послуги)</t>
  </si>
  <si>
    <t xml:space="preserve">   доходи від страхової діяльності тощо</t>
  </si>
  <si>
    <t>інші заохочувальні та компенсаційні виплати (за підсумками роботи за рік тощо)</t>
  </si>
  <si>
    <t xml:space="preserve">         (підпис)</t>
  </si>
  <si>
    <t>Питома вага доходу з місцевого бюджету у загальних доходах підприємства (%),  (рядок 1050/рядок 5000)х100</t>
  </si>
  <si>
    <t>Питома вага комунальних витрат у загальних видатках підприємства (%),  ((рядок 1130+1140+1380)/рядок 5010))х100</t>
  </si>
  <si>
    <t>Питома вага капітальних видатків у загальних видатках підприємства (%),  (рядок 3100/рядок 5010)х100</t>
  </si>
  <si>
    <t>Питома вага сумарного ФОП з нарахуваннями у загальних  видатках підприємства (%),  ((рядок 2000+2010)/рядок 5010))х100</t>
  </si>
  <si>
    <t>Боярської міської ради</t>
  </si>
  <si>
    <t>ПОГОДЖЕНО</t>
  </si>
  <si>
    <t>Управління фінансів</t>
  </si>
  <si>
    <t>від ____________року №</t>
  </si>
  <si>
    <t>_________________        _____________</t>
  </si>
  <si>
    <t>"ПОГОДЖЕНО"</t>
  </si>
  <si>
    <t xml:space="preserve">Відділ економічного розвитку та тарифної політики </t>
  </si>
  <si>
    <t>виконавчого комітету Боярської міської ради</t>
  </si>
  <si>
    <t>________________          ______________</t>
  </si>
  <si>
    <t>Рішенням виконкому</t>
  </si>
  <si>
    <t>Комунальне некомерційне підприємство "Центр первинної медико-санітарної допомоги Боярської міської ради"</t>
  </si>
  <si>
    <t>Комунальне підприємство</t>
  </si>
  <si>
    <t>Київська</t>
  </si>
  <si>
    <t>Загальна медична практика</t>
  </si>
  <si>
    <t>Київська обл., Фастівський р-н., м.Боярка, вул. Молодіжна,1</t>
  </si>
  <si>
    <t>Азаров Олександр Ігорович</t>
  </si>
  <si>
    <t>44146863</t>
  </si>
  <si>
    <t>Олександр АЗАРОВ</t>
  </si>
  <si>
    <t>Анастасія БОЖКО</t>
  </si>
  <si>
    <t>м.Боярка, вул.Молодіжна,1</t>
  </si>
  <si>
    <t>задовільний</t>
  </si>
  <si>
    <t>1.</t>
  </si>
  <si>
    <t>2.</t>
  </si>
  <si>
    <t>3.</t>
  </si>
  <si>
    <t>санітарний транспорт</t>
  </si>
  <si>
    <t>Боярська міська рада</t>
  </si>
  <si>
    <t>Х</t>
  </si>
  <si>
    <t>Охорона здоровя</t>
  </si>
  <si>
    <t>комунальна</t>
  </si>
  <si>
    <t>86.21</t>
  </si>
  <si>
    <t xml:space="preserve">                           (посада)</t>
  </si>
  <si>
    <t>Директор</t>
  </si>
  <si>
    <t>Виконавець: Заступник директора з економічних питань</t>
  </si>
  <si>
    <t>тис. грн. з двома десятковими знаками</t>
  </si>
  <si>
    <t xml:space="preserve">Виконавець: Заступник директора з </t>
  </si>
  <si>
    <t>економічних питань</t>
  </si>
  <si>
    <t xml:space="preserve"> (посада)</t>
  </si>
  <si>
    <t xml:space="preserve">  (посада)</t>
  </si>
  <si>
    <t>Виконавець:  Заступник директора з економічних питань</t>
  </si>
  <si>
    <t xml:space="preserve">         (посада)</t>
  </si>
  <si>
    <t xml:space="preserve"> (підпис)</t>
  </si>
  <si>
    <t>електроавтомобіль MG4 ELECTRIC</t>
  </si>
  <si>
    <t>Факт 2023 року</t>
  </si>
  <si>
    <t>Сплата податків та зборів до Державного бюджету України (ЄСВ,ПДВ, ВІЙСЬКОВИЙ ЗБІР), усього</t>
  </si>
  <si>
    <t>моб +38(063)-355-93-04</t>
  </si>
  <si>
    <t>ФІНАНСОВИЙ ПЛАН ПІДПРИЄМСТВА НА 2025 рік (уточнюючий)</t>
  </si>
  <si>
    <t>Факт 2024 року</t>
  </si>
  <si>
    <t>План 2025 року</t>
  </si>
  <si>
    <t>Уточнений фінансовий план 2025 року</t>
  </si>
  <si>
    <t>Спец харчування для хворих ФКУ</t>
  </si>
  <si>
    <t>Додаток 1  до Фінансового плану на 2025 рік</t>
  </si>
  <si>
    <t>Додаток 2 до Фінансового плану на 2025 рік</t>
  </si>
  <si>
    <t>Додаток 3  до Фінансового плану на 2025 рік</t>
  </si>
  <si>
    <t>Додаток 4 до Фінансового плану на 2025 рік</t>
  </si>
  <si>
    <t>на 2025 рік</t>
  </si>
  <si>
    <t>уточнений фінансовий план 2025 рік</t>
  </si>
  <si>
    <t>Балансова вартість (тис.грн.) на 01.01.2025 р.</t>
  </si>
  <si>
    <t>Залишкова вартість (тис.грн.) на 01.01.2025 р.</t>
  </si>
  <si>
    <t>Додаток 5 до Фінансового плану на 2025 рік</t>
  </si>
  <si>
    <t>Додаток 6 до Фінансового плану на 2025 рік</t>
  </si>
  <si>
    <t>факт 2024 року</t>
  </si>
  <si>
    <t>план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</si>
</sst>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_(* #,##0.0_);_(* \(#,##0.0\);_(* &quot;-&quot;??_);_(@_)"/>
    <numFmt numFmtId="166" formatCode="0000"/>
    <numFmt numFmtId="167" formatCode="#,##0.000"/>
    <numFmt numFmtId="168" formatCode="_-* #,##0.0_р_._-;\-* #,##0.0_р_._-;_-* &quot;-&quot;?_р_._-;_-@_-"/>
    <numFmt numFmtId="169" formatCode="0.0"/>
    <numFmt numFmtId="170" formatCode="0.0000000000E+00"/>
  </numFmts>
  <fonts count="4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"/>
      <family val="2"/>
    </font>
    <font>
      <sz val="10"/>
      <color rgb="FF20212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333333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Arial Cyr"/>
      <charset val="204"/>
    </font>
    <font>
      <sz val="9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2" fillId="0" borderId="0"/>
    <xf numFmtId="0" fontId="24" fillId="0" borderId="0"/>
  </cellStyleXfs>
  <cellXfs count="38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2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20" fillId="0" borderId="0" xfId="0" applyFont="1"/>
    <xf numFmtId="0" fontId="1" fillId="0" borderId="0" xfId="0" applyFont="1" applyAlignment="1">
      <alignment vertical="center" wrapText="1"/>
    </xf>
    <xf numFmtId="1" fontId="4" fillId="2" borderId="0" xfId="0" applyNumberFormat="1" applyFont="1" applyFill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0" fillId="2" borderId="0" xfId="0" applyFill="1"/>
    <xf numFmtId="0" fontId="10" fillId="0" borderId="0" xfId="0" applyFont="1" applyAlignment="1">
      <alignment horizontal="left" wrapText="1"/>
    </xf>
    <xf numFmtId="0" fontId="21" fillId="2" borderId="1" xfId="0" applyFont="1" applyFill="1" applyBorder="1" applyAlignment="1">
      <alignment wrapText="1"/>
    </xf>
    <xf numFmtId="0" fontId="16" fillId="0" borderId="0" xfId="0" applyFont="1" applyAlignment="1">
      <alignment horizontal="right"/>
    </xf>
    <xf numFmtId="0" fontId="10" fillId="2" borderId="0" xfId="0" applyFont="1" applyFill="1" applyAlignment="1">
      <alignment wrapText="1"/>
    </xf>
    <xf numFmtId="0" fontId="16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left" vertical="center" wrapText="1"/>
    </xf>
    <xf numFmtId="0" fontId="30" fillId="3" borderId="0" xfId="2" applyFont="1" applyFill="1"/>
    <xf numFmtId="0" fontId="30" fillId="3" borderId="0" xfId="2" applyFont="1" applyFill="1" applyAlignment="1">
      <alignment horizontal="center"/>
    </xf>
    <xf numFmtId="0" fontId="31" fillId="0" borderId="0" xfId="2" applyFont="1" applyAlignment="1">
      <alignment horizontal="center"/>
    </xf>
    <xf numFmtId="0" fontId="5" fillId="3" borderId="0" xfId="2" applyFont="1" applyFill="1" applyAlignment="1">
      <alignment horizontal="center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/>
    </xf>
    <xf numFmtId="0" fontId="32" fillId="2" borderId="5" xfId="0" applyFont="1" applyFill="1" applyBorder="1" applyAlignment="1" applyProtection="1">
      <alignment horizontal="left" vertical="center" wrapText="1"/>
      <protection locked="0"/>
    </xf>
    <xf numFmtId="166" fontId="32" fillId="0" borderId="5" xfId="0" applyNumberFormat="1" applyFont="1" applyBorder="1" applyAlignment="1">
      <alignment horizontal="center" vertical="center" wrapText="1"/>
    </xf>
    <xf numFmtId="167" fontId="32" fillId="3" borderId="18" xfId="0" applyNumberFormat="1" applyFont="1" applyFill="1" applyBorder="1" applyAlignment="1">
      <alignment horizontal="center" vertical="center" wrapText="1"/>
    </xf>
    <xf numFmtId="167" fontId="32" fillId="0" borderId="5" xfId="0" applyNumberFormat="1" applyFont="1" applyBorder="1" applyAlignment="1">
      <alignment horizontal="center" vertical="center" wrapText="1"/>
    </xf>
    <xf numFmtId="164" fontId="32" fillId="0" borderId="17" xfId="0" applyNumberFormat="1" applyFont="1" applyBorder="1" applyAlignment="1">
      <alignment horizontal="center" vertical="center" wrapText="1"/>
    </xf>
    <xf numFmtId="164" fontId="32" fillId="0" borderId="5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166" fontId="33" fillId="0" borderId="1" xfId="0" applyNumberFormat="1" applyFont="1" applyBorder="1" applyAlignment="1">
      <alignment horizontal="center" vertical="center" wrapText="1"/>
    </xf>
    <xf numFmtId="167" fontId="5" fillId="3" borderId="9" xfId="0" applyNumberFormat="1" applyFont="1" applyFill="1" applyBorder="1" applyAlignment="1">
      <alignment horizontal="center" vertical="center" wrapText="1"/>
    </xf>
    <xf numFmtId="167" fontId="32" fillId="0" borderId="1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7" fontId="5" fillId="0" borderId="13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7" fontId="32" fillId="3" borderId="16" xfId="0" applyNumberFormat="1" applyFont="1" applyFill="1" applyBorder="1" applyAlignment="1">
      <alignment horizontal="center" vertical="center" wrapText="1"/>
    </xf>
    <xf numFmtId="167" fontId="32" fillId="0" borderId="6" xfId="0" applyNumberFormat="1" applyFont="1" applyBorder="1" applyAlignment="1">
      <alignment horizontal="center" vertical="center" wrapText="1"/>
    </xf>
    <xf numFmtId="164" fontId="32" fillId="0" borderId="13" xfId="0" applyNumberFormat="1" applyFont="1" applyBorder="1" applyAlignment="1">
      <alignment horizontal="center" vertical="center" wrapText="1"/>
    </xf>
    <xf numFmtId="164" fontId="32" fillId="0" borderId="6" xfId="0" applyNumberFormat="1" applyFont="1" applyBorder="1" applyAlignment="1">
      <alignment horizontal="center" vertical="center" wrapText="1"/>
    </xf>
    <xf numFmtId="167" fontId="32" fillId="3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/>
    </xf>
    <xf numFmtId="167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3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33" fillId="0" borderId="1" xfId="0" quotePrefix="1" applyFont="1" applyBorder="1" applyAlignment="1">
      <alignment horizontal="center" vertical="center"/>
    </xf>
    <xf numFmtId="167" fontId="5" fillId="0" borderId="6" xfId="0" applyNumberFormat="1" applyFont="1" applyBorder="1" applyAlignment="1">
      <alignment horizontal="center" vertical="center" wrapText="1"/>
    </xf>
    <xf numFmtId="167" fontId="5" fillId="0" borderId="6" xfId="0" applyNumberFormat="1" applyFont="1" applyBorder="1" applyAlignment="1">
      <alignment horizontal="center"/>
    </xf>
    <xf numFmtId="0" fontId="33" fillId="2" borderId="1" xfId="0" applyFont="1" applyFill="1" applyBorder="1" applyAlignment="1">
      <alignment horizontal="right" vertical="center" wrapText="1"/>
    </xf>
    <xf numFmtId="167" fontId="5" fillId="0" borderId="18" xfId="0" applyNumberFormat="1" applyFont="1" applyBorder="1" applyAlignment="1">
      <alignment horizontal="center" vertical="center" wrapText="1"/>
    </xf>
    <xf numFmtId="167" fontId="5" fillId="0" borderId="17" xfId="0" applyNumberFormat="1" applyFont="1" applyBorder="1" applyAlignment="1">
      <alignment horizontal="center" vertical="center" wrapText="1"/>
    </xf>
    <xf numFmtId="167" fontId="5" fillId="0" borderId="9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 indent="1"/>
    </xf>
    <xf numFmtId="0" fontId="34" fillId="2" borderId="1" xfId="0" applyFont="1" applyFill="1" applyBorder="1" applyAlignment="1">
      <alignment horizontal="left" vertical="center" wrapText="1" indent="1"/>
    </xf>
    <xf numFmtId="0" fontId="32" fillId="0" borderId="1" xfId="0" quotePrefix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 wrapText="1" indent="1"/>
    </xf>
    <xf numFmtId="0" fontId="28" fillId="0" borderId="1" xfId="0" applyFont="1" applyBorder="1" applyAlignment="1">
      <alignment horizontal="center"/>
    </xf>
    <xf numFmtId="167" fontId="32" fillId="0" borderId="9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wrapText="1"/>
    </xf>
    <xf numFmtId="167" fontId="32" fillId="0" borderId="16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34" fillId="2" borderId="1" xfId="0" applyFont="1" applyFill="1" applyBorder="1" applyAlignment="1">
      <alignment horizontal="left" vertical="center" wrapText="1"/>
    </xf>
    <xf numFmtId="0" fontId="36" fillId="2" borderId="1" xfId="0" applyFont="1" applyFill="1" applyBorder="1" applyAlignment="1">
      <alignment wrapText="1"/>
    </xf>
    <xf numFmtId="0" fontId="36" fillId="0" borderId="1" xfId="0" applyFont="1" applyBorder="1" applyAlignment="1">
      <alignment wrapText="1"/>
    </xf>
    <xf numFmtId="167" fontId="32" fillId="0" borderId="18" xfId="0" applyNumberFormat="1" applyFont="1" applyBorder="1" applyAlignment="1">
      <alignment horizontal="center" vertical="center" wrapText="1"/>
    </xf>
    <xf numFmtId="167" fontId="5" fillId="0" borderId="10" xfId="0" applyNumberFormat="1" applyFont="1" applyBorder="1" applyAlignment="1">
      <alignment horizontal="center" vertical="center" wrapText="1"/>
    </xf>
    <xf numFmtId="0" fontId="28" fillId="2" borderId="1" xfId="0" applyFont="1" applyFill="1" applyBorder="1" applyAlignment="1">
      <alignment wrapText="1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wrapText="1"/>
    </xf>
    <xf numFmtId="167" fontId="5" fillId="0" borderId="16" xfId="0" applyNumberFormat="1" applyFont="1" applyBorder="1" applyAlignment="1">
      <alignment horizontal="center" vertical="center" wrapText="1"/>
    </xf>
    <xf numFmtId="167" fontId="32" fillId="0" borderId="20" xfId="0" applyNumberFormat="1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wrapText="1"/>
    </xf>
    <xf numFmtId="0" fontId="32" fillId="0" borderId="0" xfId="0" applyFont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167" fontId="32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wrapText="1"/>
    </xf>
    <xf numFmtId="0" fontId="29" fillId="0" borderId="1" xfId="0" applyFont="1" applyBorder="1" applyAlignment="1">
      <alignment horizontal="center" wrapText="1"/>
    </xf>
    <xf numFmtId="0" fontId="32" fillId="0" borderId="7" xfId="0" applyFont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0" fontId="5" fillId="0" borderId="1" xfId="2" applyFont="1" applyBorder="1"/>
    <xf numFmtId="0" fontId="28" fillId="2" borderId="0" xfId="0" applyFont="1" applyFill="1" applyAlignment="1">
      <alignment wrapText="1"/>
    </xf>
    <xf numFmtId="0" fontId="37" fillId="0" borderId="1" xfId="0" applyFont="1" applyBorder="1"/>
    <xf numFmtId="0" fontId="29" fillId="2" borderId="1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3" fillId="0" borderId="1" xfId="0" applyFont="1" applyBorder="1" applyAlignment="1">
      <alignment horizontal="left" vertical="center" wrapText="1"/>
    </xf>
    <xf numFmtId="0" fontId="33" fillId="2" borderId="6" xfId="0" applyFont="1" applyFill="1" applyBorder="1" applyAlignment="1">
      <alignment horizontal="right" vertical="center" wrapText="1"/>
    </xf>
    <xf numFmtId="0" fontId="36" fillId="0" borderId="6" xfId="0" applyFont="1" applyBorder="1" applyAlignment="1">
      <alignment horizontal="center" wrapText="1"/>
    </xf>
    <xf numFmtId="0" fontId="33" fillId="0" borderId="1" xfId="0" applyFont="1" applyBorder="1" applyAlignment="1">
      <alignment horizontal="left" vertical="center" wrapText="1" indent="1"/>
    </xf>
    <xf numFmtId="0" fontId="32" fillId="4" borderId="1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left" wrapText="1"/>
    </xf>
    <xf numFmtId="2" fontId="29" fillId="2" borderId="1" xfId="0" applyNumberFormat="1" applyFont="1" applyFill="1" applyBorder="1" applyAlignment="1">
      <alignment horizontal="left" vertical="center" wrapText="1"/>
    </xf>
    <xf numFmtId="0" fontId="38" fillId="0" borderId="0" xfId="0" applyFont="1" applyAlignment="1">
      <alignment wrapText="1"/>
    </xf>
    <xf numFmtId="2" fontId="28" fillId="2" borderId="1" xfId="0" applyNumberFormat="1" applyFont="1" applyFill="1" applyBorder="1" applyAlignment="1">
      <alignment horizontal="left" vertical="center" wrapText="1"/>
    </xf>
    <xf numFmtId="0" fontId="39" fillId="0" borderId="1" xfId="0" applyFont="1" applyBorder="1"/>
    <xf numFmtId="0" fontId="39" fillId="0" borderId="1" xfId="0" applyFont="1" applyBorder="1" applyAlignment="1">
      <alignment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8" fontId="0" fillId="2" borderId="0" xfId="0" applyNumberFormat="1" applyFill="1"/>
    <xf numFmtId="164" fontId="19" fillId="0" borderId="1" xfId="0" applyNumberFormat="1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4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164" fontId="28" fillId="0" borderId="1" xfId="0" applyNumberFormat="1" applyFont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 wrapText="1"/>
    </xf>
    <xf numFmtId="169" fontId="10" fillId="0" borderId="1" xfId="0" applyNumberFormat="1" applyFont="1" applyBorder="1" applyAlignment="1">
      <alignment horizontal="center" vertical="center" wrapText="1"/>
    </xf>
    <xf numFmtId="0" fontId="44" fillId="5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horizontal="center" vertical="center"/>
    </xf>
    <xf numFmtId="4" fontId="4" fillId="2" borderId="1" xfId="0" quotePrefix="1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vertical="center" wrapText="1"/>
    </xf>
    <xf numFmtId="0" fontId="26" fillId="2" borderId="0" xfId="0" applyFont="1" applyFill="1" applyAlignment="1">
      <alignment wrapText="1"/>
    </xf>
    <xf numFmtId="0" fontId="46" fillId="2" borderId="0" xfId="0" quotePrefix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1" xfId="0" quotePrefix="1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wrapText="1"/>
    </xf>
    <xf numFmtId="4" fontId="10" fillId="2" borderId="1" xfId="0" applyNumberFormat="1" applyFont="1" applyFill="1" applyBorder="1" applyAlignment="1">
      <alignment horizontal="center" wrapText="1"/>
    </xf>
    <xf numFmtId="4" fontId="11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/>
    <xf numFmtId="4" fontId="10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/>
    </xf>
    <xf numFmtId="4" fontId="12" fillId="2" borderId="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 shrinkToFit="1"/>
    </xf>
    <xf numFmtId="0" fontId="2" fillId="2" borderId="0" xfId="0" applyFont="1" applyFill="1" applyAlignment="1">
      <alignment horizontal="left"/>
    </xf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 shrinkToFit="1"/>
    </xf>
    <xf numFmtId="4" fontId="41" fillId="2" borderId="1" xfId="0" applyNumberFormat="1" applyFont="1" applyFill="1" applyBorder="1" applyAlignment="1">
      <alignment wrapText="1"/>
    </xf>
    <xf numFmtId="0" fontId="12" fillId="2" borderId="1" xfId="0" applyFont="1" applyFill="1" applyBorder="1" applyAlignment="1">
      <alignment horizontal="center" wrapText="1"/>
    </xf>
    <xf numFmtId="4" fontId="0" fillId="2" borderId="1" xfId="0" applyNumberFormat="1" applyFill="1" applyBorder="1" applyAlignment="1">
      <alignment wrapText="1"/>
    </xf>
    <xf numFmtId="0" fontId="10" fillId="2" borderId="0" xfId="0" applyFont="1" applyFill="1" applyAlignment="1">
      <alignment horizontal="center" wrapText="1"/>
    </xf>
    <xf numFmtId="164" fontId="47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0" fillId="2" borderId="15" xfId="0" applyFont="1" applyFill="1" applyBorder="1" applyAlignment="1">
      <alignment horizontal="center" wrapText="1"/>
    </xf>
    <xf numFmtId="0" fontId="0" fillId="2" borderId="15" xfId="0" applyFill="1" applyBorder="1"/>
    <xf numFmtId="0" fontId="8" fillId="0" borderId="0" xfId="0" applyFont="1"/>
    <xf numFmtId="3" fontId="28" fillId="0" borderId="4" xfId="0" applyNumberFormat="1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3" fontId="16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43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4" fontId="4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64" fontId="48" fillId="2" borderId="1" xfId="0" applyNumberFormat="1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wrapText="1"/>
    </xf>
    <xf numFmtId="0" fontId="37" fillId="2" borderId="1" xfId="0" applyFont="1" applyFill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164" fontId="37" fillId="2" borderId="1" xfId="0" applyNumberFormat="1" applyFont="1" applyFill="1" applyBorder="1" applyAlignment="1">
      <alignment horizontal="center" vertical="center"/>
    </xf>
    <xf numFmtId="167" fontId="37" fillId="2" borderId="1" xfId="0" applyNumberFormat="1" applyFont="1" applyFill="1" applyBorder="1" applyAlignment="1">
      <alignment horizontal="center" vertical="center"/>
    </xf>
    <xf numFmtId="4" fontId="32" fillId="2" borderId="1" xfId="0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166" fontId="4" fillId="2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1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right" wrapText="1"/>
    </xf>
    <xf numFmtId="0" fontId="12" fillId="2" borderId="1" xfId="0" applyFont="1" applyFill="1" applyBorder="1" applyAlignment="1">
      <alignment wrapText="1"/>
    </xf>
    <xf numFmtId="4" fontId="0" fillId="2" borderId="0" xfId="0" applyNumberFormat="1" applyFill="1"/>
    <xf numFmtId="0" fontId="11" fillId="2" borderId="1" xfId="0" applyFont="1" applyFill="1" applyBorder="1" applyAlignment="1">
      <alignment horizontal="center"/>
    </xf>
    <xf numFmtId="164" fontId="0" fillId="2" borderId="0" xfId="0" applyNumberFormat="1" applyFill="1"/>
    <xf numFmtId="0" fontId="12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wrapText="1"/>
    </xf>
    <xf numFmtId="2" fontId="12" fillId="2" borderId="1" xfId="0" applyNumberFormat="1" applyFont="1" applyFill="1" applyBorder="1" applyAlignment="1">
      <alignment horizontal="left" vertical="center" wrapText="1"/>
    </xf>
    <xf numFmtId="164" fontId="41" fillId="2" borderId="1" xfId="0" applyNumberFormat="1" applyFont="1" applyFill="1" applyBorder="1" applyAlignment="1">
      <alignment wrapText="1"/>
    </xf>
    <xf numFmtId="0" fontId="41" fillId="2" borderId="0" xfId="0" applyFont="1" applyFill="1"/>
    <xf numFmtId="0" fontId="8" fillId="2" borderId="0" xfId="0" applyFont="1" applyFill="1" applyAlignment="1">
      <alignment wrapText="1"/>
    </xf>
    <xf numFmtId="164" fontId="0" fillId="2" borderId="1" xfId="0" applyNumberFormat="1" applyFill="1" applyBorder="1" applyAlignment="1">
      <alignment wrapText="1"/>
    </xf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167" fontId="41" fillId="2" borderId="1" xfId="0" applyNumberFormat="1" applyFont="1" applyFill="1" applyBorder="1" applyAlignment="1">
      <alignment horizontal="center" vertical="center"/>
    </xf>
    <xf numFmtId="0" fontId="45" fillId="2" borderId="0" xfId="0" applyFont="1" applyFill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164" fontId="12" fillId="7" borderId="1" xfId="0" applyNumberFormat="1" applyFont="1" applyFill="1" applyBorder="1" applyAlignment="1">
      <alignment horizontal="center" vertical="center" wrapText="1"/>
    </xf>
    <xf numFmtId="4" fontId="12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170" fontId="1" fillId="2" borderId="3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6" fillId="2" borderId="0" xfId="0" applyNumberFormat="1" applyFont="1" applyFill="1" applyAlignment="1">
      <alignment horizontal="center" vertical="center" wrapText="1"/>
    </xf>
    <xf numFmtId="0" fontId="46" fillId="2" borderId="7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0" fillId="0" borderId="0" xfId="0" applyFont="1" applyAlignment="1">
      <alignment horizontal="left" wrapText="1"/>
    </xf>
    <xf numFmtId="0" fontId="28" fillId="0" borderId="6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/>
    </xf>
    <xf numFmtId="164" fontId="1" fillId="0" borderId="0" xfId="0" applyNumberFormat="1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64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justify" vertical="center" wrapText="1" shrinkToFit="1"/>
    </xf>
    <xf numFmtId="0" fontId="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0" fontId="10" fillId="2" borderId="0" xfId="0" applyFont="1" applyFill="1" applyAlignment="1">
      <alignment horizontal="right"/>
    </xf>
    <xf numFmtId="0" fontId="20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2" fillId="3" borderId="14" xfId="2" applyFont="1" applyFill="1" applyBorder="1" applyAlignment="1">
      <alignment horizontal="center" vertical="center" wrapText="1"/>
    </xf>
    <xf numFmtId="0" fontId="32" fillId="3" borderId="0" xfId="2" applyFont="1" applyFill="1" applyAlignment="1">
      <alignment horizontal="center" vertical="center" wrapText="1"/>
    </xf>
    <xf numFmtId="0" fontId="32" fillId="3" borderId="15" xfId="2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5" fillId="0" borderId="0" xfId="2" applyFont="1" applyAlignment="1" applyProtection="1">
      <alignment horizontal="center" vertical="center" wrapText="1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3" borderId="0" xfId="2" applyFont="1" applyFill="1" applyAlignment="1">
      <alignment horizontal="center"/>
    </xf>
    <xf numFmtId="0" fontId="5" fillId="3" borderId="0" xfId="2" applyFont="1" applyFill="1" applyAlignment="1">
      <alignment horizontal="center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</cellXfs>
  <cellStyles count="3">
    <cellStyle name="Звичайний 2 2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6;&#1086;&#1073;&#1086;&#1095;&#1072;%20&#1087;&#1072;&#1087;&#1082;&#1072;%20%202025%20&#1088;&#1110;&#1082;/&#1060;&#1030;&#1053;%20&#1055;&#1051;&#1040;&#1053;%202025%20&#1088;%20&#1050;&#1053;&#1055;%20&#1062;&#1055;&#1052;&#1057;&#1044;/&#1092;&#1110;&#1085;&#1072;&#1085;&#1089;&#1086;&#1074;&#1080;&#1081;%20&#1087;&#1083;&#1072;&#1085;%20&#1076;&#1083;&#1103;%20&#1050;&#1053;&#1055;%20&#1062;&#1055;&#1052;&#1057;&#1044;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ін план"/>
      <sheetName val="1_ кап інвестиції"/>
      <sheetName val="2_ кап будівництво"/>
      <sheetName val="3_ залучені кошти"/>
      <sheetName val="4_ персонал"/>
      <sheetName val="5_майно"/>
      <sheetName val="6_транспорт"/>
      <sheetName val="ЗВІТ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B11" t="str">
            <v>Автомобіль спеціалізований АС-S-2123 СМД АІ 4937 ЕТ</v>
          </cell>
          <cell r="C11">
            <v>2016</v>
          </cell>
          <cell r="D11" t="str">
            <v>санітарний транспорт</v>
          </cell>
          <cell r="E11">
            <v>200000</v>
          </cell>
          <cell r="F11">
            <v>200000</v>
          </cell>
        </row>
        <row r="12">
          <cell r="B12" t="str">
            <v xml:space="preserve">Легков. Автомоб. Opel Combo </v>
          </cell>
          <cell r="C12">
            <v>2009</v>
          </cell>
          <cell r="D12" t="str">
            <v>санітарний транспорт</v>
          </cell>
          <cell r="E12">
            <v>200000</v>
          </cell>
          <cell r="F12">
            <v>200000</v>
          </cell>
        </row>
        <row r="13">
          <cell r="B13" t="str">
            <v>Автомобіль спеціалізований МСД RRASZ-SRHDMO</v>
          </cell>
          <cell r="C13">
            <v>2017</v>
          </cell>
          <cell r="D13" t="str">
            <v>санітарний транспорт</v>
          </cell>
          <cell r="E13">
            <v>200000</v>
          </cell>
          <cell r="F13">
            <v>200000</v>
          </cell>
        </row>
        <row r="14">
          <cell r="B14" t="str">
            <v>Крафтер</v>
          </cell>
          <cell r="C14">
            <v>2024</v>
          </cell>
          <cell r="D14" t="str">
            <v>санітарний транспорт</v>
          </cell>
          <cell r="E14">
            <v>0</v>
          </cell>
          <cell r="F14">
            <v>0</v>
          </cell>
        </row>
        <row r="15">
          <cell r="B15" t="str">
            <v>Вантажний фургон -С кабінет флюрографії</v>
          </cell>
          <cell r="C15">
            <v>2024</v>
          </cell>
          <cell r="D15" t="str">
            <v>санітарний транспорт</v>
          </cell>
          <cell r="E15">
            <v>0</v>
          </cell>
          <cell r="F15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2"/>
  <sheetViews>
    <sheetView tabSelected="1" topLeftCell="A4" zoomScaleNormal="100" workbookViewId="0">
      <selection activeCell="F205" sqref="F205"/>
    </sheetView>
  </sheetViews>
  <sheetFormatPr defaultColWidth="8.88671875" defaultRowHeight="14.4" x14ac:dyDescent="0.3"/>
  <cols>
    <col min="1" max="1" width="33.44140625" style="38" customWidth="1"/>
    <col min="2" max="2" width="8.88671875" style="38"/>
    <col min="3" max="3" width="11.5546875" style="38" customWidth="1"/>
    <col min="4" max="4" width="12.44140625" style="38" customWidth="1"/>
    <col min="5" max="5" width="13.6640625" style="38" customWidth="1"/>
    <col min="6" max="6" width="11" style="38" customWidth="1"/>
    <col min="7" max="7" width="12.109375" style="38" customWidth="1"/>
    <col min="8" max="8" width="12.5546875" style="38" customWidth="1"/>
    <col min="9" max="9" width="11.5546875" style="38" customWidth="1"/>
    <col min="10" max="10" width="27.44140625" style="222" customWidth="1"/>
    <col min="11" max="12" width="8.88671875" style="38"/>
    <col min="13" max="13" width="11.109375" style="38" bestFit="1" customWidth="1"/>
    <col min="14" max="16384" width="8.88671875" style="38"/>
  </cols>
  <sheetData>
    <row r="1" spans="1:10" x14ac:dyDescent="0.3">
      <c r="A1" s="38" t="s">
        <v>373</v>
      </c>
      <c r="J1" s="38"/>
    </row>
    <row r="2" spans="1:10" x14ac:dyDescent="0.3">
      <c r="A2" s="183" t="s">
        <v>374</v>
      </c>
      <c r="B2" s="170"/>
      <c r="C2" s="170"/>
      <c r="D2" s="170"/>
      <c r="E2" s="183"/>
      <c r="F2" s="183"/>
      <c r="G2" s="183"/>
      <c r="H2" s="313" t="s">
        <v>0</v>
      </c>
      <c r="I2" s="313"/>
      <c r="J2" s="198"/>
    </row>
    <row r="3" spans="1:10" x14ac:dyDescent="0.3">
      <c r="A3" s="183" t="s">
        <v>372</v>
      </c>
      <c r="B3" s="170"/>
      <c r="C3" s="170"/>
      <c r="D3" s="170"/>
      <c r="E3" s="183"/>
      <c r="F3" s="183"/>
      <c r="G3" s="183"/>
      <c r="H3" s="165" t="s">
        <v>381</v>
      </c>
      <c r="I3" s="165"/>
      <c r="J3" s="165"/>
    </row>
    <row r="4" spans="1:10" x14ac:dyDescent="0.3">
      <c r="A4" s="183" t="s">
        <v>375</v>
      </c>
      <c r="B4" s="170"/>
      <c r="C4" s="170"/>
      <c r="D4" s="170"/>
      <c r="E4" s="183"/>
      <c r="F4" s="183"/>
      <c r="G4" s="183"/>
      <c r="H4" s="323" t="s">
        <v>372</v>
      </c>
      <c r="I4" s="323"/>
      <c r="J4" s="323"/>
    </row>
    <row r="5" spans="1:10" x14ac:dyDescent="0.3">
      <c r="B5" s="170"/>
      <c r="C5" s="170"/>
      <c r="D5" s="170"/>
      <c r="E5" s="183"/>
      <c r="F5" s="183"/>
      <c r="G5" s="183"/>
      <c r="H5" s="323" t="s">
        <v>38</v>
      </c>
      <c r="I5" s="323"/>
      <c r="J5" s="323"/>
    </row>
    <row r="6" spans="1:10" x14ac:dyDescent="0.3">
      <c r="A6" s="183" t="s">
        <v>376</v>
      </c>
      <c r="B6" s="170"/>
      <c r="C6" s="170"/>
      <c r="D6" s="170"/>
      <c r="E6" s="183"/>
      <c r="F6" s="183"/>
      <c r="G6" s="183"/>
      <c r="H6" s="323"/>
      <c r="I6" s="323"/>
      <c r="J6" s="323"/>
    </row>
    <row r="7" spans="1:10" x14ac:dyDescent="0.3">
      <c r="A7" s="183" t="s">
        <v>1</v>
      </c>
      <c r="B7" s="170"/>
      <c r="C7" s="170"/>
      <c r="D7" s="170"/>
      <c r="E7" s="183"/>
      <c r="F7" s="183"/>
      <c r="G7" s="183"/>
      <c r="H7" s="323" t="s">
        <v>39</v>
      </c>
      <c r="I7" s="323"/>
      <c r="J7" s="323"/>
    </row>
    <row r="8" spans="1:10" x14ac:dyDescent="0.3">
      <c r="A8" s="183"/>
      <c r="B8" s="170"/>
      <c r="C8" s="170"/>
      <c r="D8" s="170"/>
      <c r="E8" s="183"/>
      <c r="F8" s="183"/>
      <c r="G8" s="183"/>
      <c r="H8" s="323" t="s">
        <v>40</v>
      </c>
      <c r="I8" s="323"/>
      <c r="J8" s="323"/>
    </row>
    <row r="9" spans="1:10" x14ac:dyDescent="0.3">
      <c r="A9" s="183" t="s">
        <v>377</v>
      </c>
      <c r="B9" s="170"/>
      <c r="C9" s="170"/>
      <c r="D9" s="170"/>
      <c r="E9" s="183"/>
      <c r="F9" s="183"/>
      <c r="G9" s="183"/>
      <c r="H9" s="199"/>
      <c r="I9" s="199"/>
      <c r="J9" s="199"/>
    </row>
    <row r="10" spans="1:10" x14ac:dyDescent="0.3">
      <c r="A10" s="183" t="s">
        <v>378</v>
      </c>
      <c r="B10" s="170"/>
      <c r="C10" s="170"/>
      <c r="D10" s="170"/>
      <c r="E10" s="183"/>
      <c r="F10" s="183"/>
      <c r="G10" s="183"/>
      <c r="H10" s="199"/>
      <c r="I10" s="199"/>
      <c r="J10" s="199"/>
    </row>
    <row r="11" spans="1:10" x14ac:dyDescent="0.3">
      <c r="A11" s="183" t="s">
        <v>379</v>
      </c>
      <c r="B11" s="170"/>
      <c r="C11" s="170"/>
      <c r="D11" s="170"/>
      <c r="E11" s="183"/>
      <c r="F11" s="183"/>
      <c r="G11" s="183"/>
      <c r="H11" s="200" t="s">
        <v>2</v>
      </c>
      <c r="I11" s="298"/>
      <c r="J11" s="298"/>
    </row>
    <row r="12" spans="1:10" x14ac:dyDescent="0.3">
      <c r="A12" s="183" t="s">
        <v>375</v>
      </c>
      <c r="B12" s="170"/>
      <c r="C12" s="170"/>
      <c r="D12" s="170"/>
      <c r="E12" s="183"/>
      <c r="F12" s="183"/>
      <c r="G12" s="183"/>
      <c r="H12" s="200" t="s">
        <v>349</v>
      </c>
      <c r="I12" s="298"/>
      <c r="J12" s="298"/>
    </row>
    <row r="13" spans="1:10" x14ac:dyDescent="0.3">
      <c r="A13" s="183"/>
      <c r="B13" s="170"/>
      <c r="C13" s="170"/>
      <c r="D13" s="170"/>
      <c r="E13" s="183"/>
      <c r="F13" s="183"/>
      <c r="G13" s="183"/>
      <c r="H13" s="200" t="s">
        <v>3</v>
      </c>
      <c r="I13" s="298" t="s">
        <v>398</v>
      </c>
      <c r="J13" s="298"/>
    </row>
    <row r="14" spans="1:10" x14ac:dyDescent="0.3">
      <c r="A14" s="183" t="s">
        <v>380</v>
      </c>
      <c r="B14" s="170"/>
      <c r="C14" s="170"/>
      <c r="D14" s="170"/>
      <c r="E14" s="183"/>
      <c r="F14" s="183"/>
      <c r="G14" s="183"/>
      <c r="H14" s="298" t="s">
        <v>4</v>
      </c>
      <c r="I14" s="298"/>
      <c r="J14" s="298"/>
    </row>
    <row r="15" spans="1:10" x14ac:dyDescent="0.3">
      <c r="A15" s="183"/>
      <c r="B15" s="322"/>
      <c r="C15" s="322"/>
      <c r="D15" s="322"/>
      <c r="E15" s="322"/>
      <c r="F15" s="183"/>
      <c r="G15" s="183"/>
      <c r="H15" s="298" t="s">
        <v>5</v>
      </c>
      <c r="I15" s="298"/>
      <c r="J15" s="298"/>
    </row>
    <row r="16" spans="1:10" ht="25.5" customHeight="1" x14ac:dyDescent="0.3">
      <c r="A16" s="249" t="s">
        <v>6</v>
      </c>
      <c r="B16" s="320" t="s">
        <v>382</v>
      </c>
      <c r="C16" s="320"/>
      <c r="D16" s="320"/>
      <c r="E16" s="320"/>
      <c r="F16" s="320"/>
      <c r="G16" s="321"/>
      <c r="H16" s="201" t="s">
        <v>7</v>
      </c>
      <c r="I16" s="319" t="s">
        <v>388</v>
      </c>
      <c r="J16" s="319"/>
    </row>
    <row r="17" spans="1:10" x14ac:dyDescent="0.3">
      <c r="A17" s="249" t="s">
        <v>8</v>
      </c>
      <c r="B17" s="320" t="s">
        <v>383</v>
      </c>
      <c r="C17" s="320"/>
      <c r="D17" s="320"/>
      <c r="E17" s="320"/>
      <c r="F17" s="320"/>
      <c r="G17" s="321"/>
      <c r="H17" s="200" t="s">
        <v>9</v>
      </c>
      <c r="I17" s="298"/>
      <c r="J17" s="298"/>
    </row>
    <row r="18" spans="1:10" x14ac:dyDescent="0.3">
      <c r="A18" s="249" t="s">
        <v>10</v>
      </c>
      <c r="B18" s="320" t="s">
        <v>384</v>
      </c>
      <c r="C18" s="320"/>
      <c r="D18" s="320"/>
      <c r="E18" s="320"/>
      <c r="F18" s="202"/>
      <c r="G18" s="203"/>
      <c r="H18" s="200" t="s">
        <v>11</v>
      </c>
      <c r="I18" s="298"/>
      <c r="J18" s="298"/>
    </row>
    <row r="19" spans="1:10" ht="17.25" customHeight="1" x14ac:dyDescent="0.3">
      <c r="A19" s="249" t="s">
        <v>350</v>
      </c>
      <c r="B19" s="288" t="s">
        <v>397</v>
      </c>
      <c r="C19" s="288"/>
      <c r="D19" s="288"/>
      <c r="E19" s="288"/>
      <c r="F19" s="204"/>
      <c r="G19" s="204"/>
      <c r="H19" s="200" t="s">
        <v>12</v>
      </c>
      <c r="I19" s="298"/>
      <c r="J19" s="298"/>
    </row>
    <row r="20" spans="1:10" x14ac:dyDescent="0.3">
      <c r="A20" s="249" t="s">
        <v>13</v>
      </c>
      <c r="B20" s="288" t="s">
        <v>399</v>
      </c>
      <c r="C20" s="288"/>
      <c r="D20" s="288"/>
      <c r="E20" s="288"/>
      <c r="F20" s="204"/>
      <c r="G20" s="204"/>
      <c r="H20" s="200" t="s">
        <v>14</v>
      </c>
      <c r="I20" s="298"/>
      <c r="J20" s="298"/>
    </row>
    <row r="21" spans="1:10" x14ac:dyDescent="0.3">
      <c r="A21" s="249" t="s">
        <v>15</v>
      </c>
      <c r="B21" s="288" t="s">
        <v>385</v>
      </c>
      <c r="C21" s="288"/>
      <c r="D21" s="288"/>
      <c r="E21" s="288"/>
      <c r="F21" s="204"/>
      <c r="G21" s="204"/>
      <c r="H21" s="200" t="s">
        <v>16</v>
      </c>
      <c r="I21" s="298" t="s">
        <v>401</v>
      </c>
      <c r="J21" s="298"/>
    </row>
    <row r="22" spans="1:10" x14ac:dyDescent="0.3">
      <c r="A22" s="249" t="s">
        <v>17</v>
      </c>
      <c r="B22" s="288" t="s">
        <v>405</v>
      </c>
      <c r="C22" s="288"/>
      <c r="D22" s="288"/>
      <c r="E22" s="288"/>
      <c r="F22" s="288" t="s">
        <v>18</v>
      </c>
      <c r="G22" s="289"/>
      <c r="H22" s="289"/>
      <c r="I22" s="290"/>
      <c r="J22" s="290"/>
    </row>
    <row r="23" spans="1:10" x14ac:dyDescent="0.3">
      <c r="A23" s="249" t="s">
        <v>19</v>
      </c>
      <c r="B23" s="288" t="s">
        <v>400</v>
      </c>
      <c r="C23" s="288"/>
      <c r="D23" s="288"/>
      <c r="E23" s="288"/>
      <c r="F23" s="288" t="s">
        <v>20</v>
      </c>
      <c r="G23" s="289"/>
      <c r="H23" s="289"/>
      <c r="I23" s="290"/>
      <c r="J23" s="290"/>
    </row>
    <row r="24" spans="1:10" ht="26.4" x14ac:dyDescent="0.3">
      <c r="A24" s="249" t="s">
        <v>21</v>
      </c>
      <c r="B24" s="290">
        <v>119</v>
      </c>
      <c r="C24" s="290"/>
      <c r="D24" s="290"/>
      <c r="E24" s="290"/>
      <c r="F24" s="204"/>
      <c r="G24" s="204"/>
      <c r="H24" s="204"/>
      <c r="I24" s="290"/>
      <c r="J24" s="290"/>
    </row>
    <row r="25" spans="1:10" x14ac:dyDescent="0.3">
      <c r="A25" s="249" t="s">
        <v>22</v>
      </c>
      <c r="B25" s="291" t="s">
        <v>386</v>
      </c>
      <c r="C25" s="291"/>
      <c r="D25" s="291"/>
      <c r="E25" s="291"/>
      <c r="F25" s="291"/>
      <c r="G25" s="292"/>
      <c r="H25" s="200"/>
      <c r="I25" s="298"/>
      <c r="J25" s="298"/>
    </row>
    <row r="26" spans="1:10" x14ac:dyDescent="0.3">
      <c r="A26" s="249" t="s">
        <v>23</v>
      </c>
      <c r="B26" s="299" t="s">
        <v>416</v>
      </c>
      <c r="C26" s="299"/>
      <c r="D26" s="299"/>
      <c r="E26" s="299"/>
      <c r="F26" s="205"/>
      <c r="G26" s="205"/>
      <c r="H26" s="204"/>
      <c r="I26" s="290"/>
      <c r="J26" s="290"/>
    </row>
    <row r="27" spans="1:10" x14ac:dyDescent="0.3">
      <c r="A27" s="250" t="s">
        <v>24</v>
      </c>
      <c r="B27" s="293" t="s">
        <v>387</v>
      </c>
      <c r="C27" s="293"/>
      <c r="D27" s="293"/>
      <c r="E27" s="293"/>
      <c r="F27" s="293"/>
      <c r="G27" s="294"/>
      <c r="H27" s="206"/>
      <c r="I27" s="300"/>
      <c r="J27" s="300"/>
    </row>
    <row r="28" spans="1:10" x14ac:dyDescent="0.3">
      <c r="A28" s="183"/>
      <c r="B28" s="170"/>
      <c r="C28" s="170"/>
      <c r="D28" s="170"/>
      <c r="E28" s="183"/>
      <c r="F28" s="183"/>
      <c r="G28" s="183"/>
      <c r="H28" s="183"/>
      <c r="I28" s="183"/>
      <c r="J28" s="198"/>
    </row>
    <row r="29" spans="1:10" x14ac:dyDescent="0.3">
      <c r="A29" s="296" t="s">
        <v>417</v>
      </c>
      <c r="B29" s="296"/>
      <c r="C29" s="296"/>
      <c r="D29" s="296"/>
      <c r="E29" s="296"/>
      <c r="F29" s="296"/>
      <c r="G29" s="296"/>
      <c r="H29" s="296"/>
      <c r="I29" s="296"/>
      <c r="J29" s="198"/>
    </row>
    <row r="30" spans="1:10" x14ac:dyDescent="0.3">
      <c r="A30" s="172"/>
      <c r="B30" s="171"/>
      <c r="C30" s="171"/>
      <c r="D30" s="172"/>
      <c r="E30" s="172"/>
      <c r="F30" s="172"/>
      <c r="G30" s="172"/>
      <c r="H30" s="172"/>
      <c r="I30" s="297" t="s">
        <v>342</v>
      </c>
      <c r="J30" s="297"/>
    </row>
    <row r="31" spans="1:10" ht="15" customHeight="1" x14ac:dyDescent="0.3">
      <c r="A31" s="312" t="s">
        <v>25</v>
      </c>
      <c r="B31" s="311" t="s">
        <v>26</v>
      </c>
      <c r="C31" s="311" t="s">
        <v>418</v>
      </c>
      <c r="D31" s="311" t="s">
        <v>419</v>
      </c>
      <c r="E31" s="311" t="s">
        <v>420</v>
      </c>
      <c r="F31" s="311" t="s">
        <v>27</v>
      </c>
      <c r="G31" s="311"/>
      <c r="H31" s="311"/>
      <c r="I31" s="311"/>
      <c r="J31" s="310" t="s">
        <v>28</v>
      </c>
    </row>
    <row r="32" spans="1:10" ht="51" customHeight="1" x14ac:dyDescent="0.3">
      <c r="A32" s="312"/>
      <c r="B32" s="311"/>
      <c r="C32" s="311"/>
      <c r="D32" s="311"/>
      <c r="E32" s="311"/>
      <c r="F32" s="207" t="s">
        <v>29</v>
      </c>
      <c r="G32" s="207" t="s">
        <v>30</v>
      </c>
      <c r="H32" s="207" t="s">
        <v>31</v>
      </c>
      <c r="I32" s="207" t="s">
        <v>32</v>
      </c>
      <c r="J32" s="310"/>
    </row>
    <row r="33" spans="1:13" ht="15" customHeight="1" x14ac:dyDescent="0.3">
      <c r="A33" s="239">
        <v>1</v>
      </c>
      <c r="B33" s="164">
        <v>2</v>
      </c>
      <c r="C33" s="164"/>
      <c r="D33" s="164">
        <v>3</v>
      </c>
      <c r="E33" s="164">
        <v>4</v>
      </c>
      <c r="F33" s="164">
        <v>5</v>
      </c>
      <c r="G33" s="164">
        <v>6</v>
      </c>
      <c r="H33" s="164">
        <v>7</v>
      </c>
      <c r="I33" s="164">
        <v>8</v>
      </c>
      <c r="J33" s="208" t="s">
        <v>348</v>
      </c>
    </row>
    <row r="34" spans="1:13" x14ac:dyDescent="0.3">
      <c r="A34" s="295" t="s">
        <v>134</v>
      </c>
      <c r="B34" s="295"/>
      <c r="C34" s="295"/>
      <c r="D34" s="295"/>
      <c r="E34" s="295"/>
      <c r="F34" s="295"/>
      <c r="G34" s="295"/>
      <c r="H34" s="295"/>
      <c r="I34" s="295"/>
      <c r="J34" s="295"/>
    </row>
    <row r="35" spans="1:13" x14ac:dyDescent="0.3">
      <c r="A35" s="295" t="s">
        <v>141</v>
      </c>
      <c r="B35" s="295"/>
      <c r="C35" s="295"/>
      <c r="D35" s="295"/>
      <c r="E35" s="295"/>
      <c r="F35" s="295"/>
      <c r="G35" s="295"/>
      <c r="H35" s="295"/>
      <c r="I35" s="295"/>
      <c r="J35" s="295"/>
    </row>
    <row r="36" spans="1:13" x14ac:dyDescent="0.3">
      <c r="A36" s="251" t="s">
        <v>287</v>
      </c>
      <c r="B36" s="252">
        <v>100</v>
      </c>
      <c r="C36" s="173">
        <f>C37+C38+C39+C40</f>
        <v>200.95599999999999</v>
      </c>
      <c r="D36" s="173">
        <f t="shared" ref="D36:I36" si="0">D37+D38+D39+D40</f>
        <v>0</v>
      </c>
      <c r="E36" s="173">
        <f t="shared" si="0"/>
        <v>0</v>
      </c>
      <c r="F36" s="173">
        <f t="shared" si="0"/>
        <v>0</v>
      </c>
      <c r="G36" s="173">
        <f t="shared" si="0"/>
        <v>0</v>
      </c>
      <c r="H36" s="173">
        <f t="shared" si="0"/>
        <v>0</v>
      </c>
      <c r="I36" s="173">
        <f t="shared" si="0"/>
        <v>0</v>
      </c>
      <c r="J36" s="164" t="s">
        <v>293</v>
      </c>
    </row>
    <row r="37" spans="1:13" x14ac:dyDescent="0.3">
      <c r="A37" s="35" t="s">
        <v>292</v>
      </c>
      <c r="B37" s="253">
        <v>110</v>
      </c>
      <c r="C37" s="186">
        <v>0</v>
      </c>
      <c r="D37" s="186">
        <v>0</v>
      </c>
      <c r="E37" s="186">
        <v>0</v>
      </c>
      <c r="F37" s="186">
        <v>0</v>
      </c>
      <c r="G37" s="186">
        <v>0</v>
      </c>
      <c r="H37" s="186">
        <v>0</v>
      </c>
      <c r="I37" s="186">
        <v>0</v>
      </c>
      <c r="J37" s="164" t="s">
        <v>291</v>
      </c>
    </row>
    <row r="38" spans="1:13" ht="26.25" customHeight="1" x14ac:dyDescent="0.3">
      <c r="A38" s="35" t="s">
        <v>288</v>
      </c>
      <c r="B38" s="253">
        <v>120</v>
      </c>
      <c r="C38" s="186">
        <v>0</v>
      </c>
      <c r="D38" s="186">
        <v>0</v>
      </c>
      <c r="E38" s="186">
        <v>0</v>
      </c>
      <c r="F38" s="186">
        <v>0</v>
      </c>
      <c r="G38" s="186">
        <v>0</v>
      </c>
      <c r="H38" s="186">
        <v>0</v>
      </c>
      <c r="I38" s="186">
        <v>0</v>
      </c>
      <c r="J38" s="209"/>
    </row>
    <row r="39" spans="1:13" ht="24" customHeight="1" x14ac:dyDescent="0.3">
      <c r="A39" s="35" t="s">
        <v>289</v>
      </c>
      <c r="B39" s="253">
        <v>130</v>
      </c>
      <c r="C39" s="186">
        <v>0</v>
      </c>
      <c r="D39" s="186">
        <v>0</v>
      </c>
      <c r="E39" s="186">
        <v>0</v>
      </c>
      <c r="F39" s="186">
        <v>0</v>
      </c>
      <c r="G39" s="186">
        <v>0</v>
      </c>
      <c r="H39" s="186">
        <v>0</v>
      </c>
      <c r="I39" s="186">
        <v>0</v>
      </c>
      <c r="J39" s="209"/>
    </row>
    <row r="40" spans="1:13" ht="27" customHeight="1" x14ac:dyDescent="0.3">
      <c r="A40" s="35" t="s">
        <v>290</v>
      </c>
      <c r="B40" s="253">
        <v>140</v>
      </c>
      <c r="C40" s="186">
        <v>200.95599999999999</v>
      </c>
      <c r="D40" s="186">
        <v>0</v>
      </c>
      <c r="E40" s="186">
        <v>0</v>
      </c>
      <c r="F40" s="186">
        <v>0</v>
      </c>
      <c r="G40" s="186">
        <v>0</v>
      </c>
      <c r="H40" s="186">
        <v>0</v>
      </c>
      <c r="I40" s="186">
        <v>0</v>
      </c>
      <c r="J40" s="209"/>
    </row>
    <row r="41" spans="1:13" ht="39.6" x14ac:dyDescent="0.3">
      <c r="A41" s="179" t="s">
        <v>133</v>
      </c>
      <c r="B41" s="209">
        <v>1000</v>
      </c>
      <c r="C41" s="173">
        <f>C42+C43+C44+C45+C47+C52+C54</f>
        <v>42049.271000000001</v>
      </c>
      <c r="D41" s="173">
        <f t="shared" ref="D41:I41" si="1">D42+D43+D44+D45+D47+D52+D54</f>
        <v>48894.399999999994</v>
      </c>
      <c r="E41" s="173">
        <f>E42+E43+E44+E45+E47+E52+E54</f>
        <v>48894.400000000001</v>
      </c>
      <c r="F41" s="173">
        <f t="shared" si="1"/>
        <v>12223.35</v>
      </c>
      <c r="G41" s="173">
        <f t="shared" si="1"/>
        <v>12223.35</v>
      </c>
      <c r="H41" s="173">
        <f t="shared" si="1"/>
        <v>12223.35</v>
      </c>
      <c r="I41" s="173">
        <f t="shared" si="1"/>
        <v>12224.35</v>
      </c>
      <c r="J41" s="208" t="s">
        <v>307</v>
      </c>
    </row>
    <row r="42" spans="1:13" ht="38.25" customHeight="1" x14ac:dyDescent="0.3">
      <c r="A42" s="25" t="s">
        <v>33</v>
      </c>
      <c r="B42" s="254">
        <v>1010</v>
      </c>
      <c r="C42" s="174">
        <v>41.494</v>
      </c>
      <c r="D42" s="174">
        <v>120</v>
      </c>
      <c r="E42" s="174">
        <v>581</v>
      </c>
      <c r="F42" s="174">
        <v>145</v>
      </c>
      <c r="G42" s="174">
        <v>145</v>
      </c>
      <c r="H42" s="174">
        <v>145</v>
      </c>
      <c r="I42" s="174">
        <v>146</v>
      </c>
      <c r="J42" s="210" t="s">
        <v>364</v>
      </c>
    </row>
    <row r="43" spans="1:13" ht="33.75" customHeight="1" x14ac:dyDescent="0.3">
      <c r="A43" s="25" t="s">
        <v>241</v>
      </c>
      <c r="B43" s="254">
        <v>1020</v>
      </c>
      <c r="C43" s="174">
        <v>26470.52</v>
      </c>
      <c r="D43" s="174">
        <v>30000</v>
      </c>
      <c r="E43" s="174">
        <v>28934.799999999999</v>
      </c>
      <c r="F43" s="174">
        <v>7233.7</v>
      </c>
      <c r="G43" s="174">
        <v>7233.7</v>
      </c>
      <c r="H43" s="174">
        <v>7233.7</v>
      </c>
      <c r="I43" s="174">
        <v>7233.7</v>
      </c>
      <c r="J43" s="210" t="s">
        <v>146</v>
      </c>
    </row>
    <row r="44" spans="1:13" ht="33.75" customHeight="1" x14ac:dyDescent="0.3">
      <c r="A44" s="25" t="s">
        <v>300</v>
      </c>
      <c r="B44" s="254">
        <v>1030</v>
      </c>
      <c r="C44" s="174">
        <v>0</v>
      </c>
      <c r="D44" s="174">
        <v>0</v>
      </c>
      <c r="E44" s="174">
        <v>0</v>
      </c>
      <c r="F44" s="174">
        <v>0</v>
      </c>
      <c r="G44" s="174">
        <v>0</v>
      </c>
      <c r="H44" s="174">
        <v>0</v>
      </c>
      <c r="I44" s="174">
        <v>0</v>
      </c>
      <c r="J44" s="210"/>
      <c r="M44" s="154"/>
    </row>
    <row r="45" spans="1:13" ht="33.75" customHeight="1" x14ac:dyDescent="0.3">
      <c r="A45" s="25" t="s">
        <v>242</v>
      </c>
      <c r="B45" s="254">
        <v>1040</v>
      </c>
      <c r="C45" s="174">
        <v>0</v>
      </c>
      <c r="D45" s="174">
        <v>0</v>
      </c>
      <c r="E45" s="174">
        <v>0</v>
      </c>
      <c r="F45" s="174">
        <v>0</v>
      </c>
      <c r="G45" s="174">
        <v>0</v>
      </c>
      <c r="H45" s="174">
        <v>0</v>
      </c>
      <c r="I45" s="174">
        <v>0</v>
      </c>
      <c r="J45" s="210"/>
    </row>
    <row r="46" spans="1:13" ht="22.5" customHeight="1" x14ac:dyDescent="0.3">
      <c r="A46" s="255" t="s">
        <v>215</v>
      </c>
      <c r="B46" s="256" t="s">
        <v>301</v>
      </c>
      <c r="C46" s="174">
        <v>0</v>
      </c>
      <c r="D46" s="174">
        <v>0</v>
      </c>
      <c r="E46" s="174">
        <v>0</v>
      </c>
      <c r="F46" s="174">
        <v>0</v>
      </c>
      <c r="G46" s="174">
        <v>0</v>
      </c>
      <c r="H46" s="174">
        <v>0</v>
      </c>
      <c r="I46" s="174">
        <v>0</v>
      </c>
      <c r="J46" s="210"/>
    </row>
    <row r="47" spans="1:13" ht="32.25" customHeight="1" x14ac:dyDescent="0.3">
      <c r="A47" s="25" t="s">
        <v>240</v>
      </c>
      <c r="B47" s="254">
        <v>1050</v>
      </c>
      <c r="C47" s="175">
        <f>C48+C50</f>
        <v>9199.64</v>
      </c>
      <c r="D47" s="175">
        <f t="shared" ref="D47:I47" si="2">D48+D50</f>
        <v>10990.2</v>
      </c>
      <c r="E47" s="175">
        <f>E48+E50</f>
        <v>11923</v>
      </c>
      <c r="F47" s="175">
        <f t="shared" si="2"/>
        <v>2980.75</v>
      </c>
      <c r="G47" s="175">
        <f t="shared" si="2"/>
        <v>2980.75</v>
      </c>
      <c r="H47" s="175">
        <f t="shared" si="2"/>
        <v>2980.75</v>
      </c>
      <c r="I47" s="175">
        <f t="shared" si="2"/>
        <v>2980.75</v>
      </c>
      <c r="J47" s="208" t="s">
        <v>306</v>
      </c>
    </row>
    <row r="48" spans="1:13" ht="25.5" customHeight="1" x14ac:dyDescent="0.3">
      <c r="A48" s="36" t="s">
        <v>234</v>
      </c>
      <c r="B48" s="257">
        <v>1051</v>
      </c>
      <c r="C48" s="187">
        <v>8552.34</v>
      </c>
      <c r="D48" s="185">
        <v>10990.2</v>
      </c>
      <c r="E48" s="185">
        <v>11923</v>
      </c>
      <c r="F48" s="185">
        <v>2980.75</v>
      </c>
      <c r="G48" s="185">
        <v>2980.75</v>
      </c>
      <c r="H48" s="185">
        <v>2980.75</v>
      </c>
      <c r="I48" s="185">
        <v>2980.75</v>
      </c>
      <c r="J48" s="208"/>
    </row>
    <row r="49" spans="1:10" ht="27" customHeight="1" x14ac:dyDescent="0.3">
      <c r="A49" s="37" t="s">
        <v>235</v>
      </c>
      <c r="B49" s="256" t="s">
        <v>302</v>
      </c>
      <c r="C49" s="187">
        <v>1725.4110000000001</v>
      </c>
      <c r="D49" s="185">
        <v>3136.65</v>
      </c>
      <c r="E49" s="185">
        <v>3136.65</v>
      </c>
      <c r="F49" s="185">
        <v>900</v>
      </c>
      <c r="G49" s="185">
        <v>700</v>
      </c>
      <c r="H49" s="185">
        <v>700</v>
      </c>
      <c r="I49" s="185">
        <v>836.65</v>
      </c>
      <c r="J49" s="208"/>
    </row>
    <row r="50" spans="1:10" ht="30" customHeight="1" x14ac:dyDescent="0.3">
      <c r="A50" s="36" t="s">
        <v>224</v>
      </c>
      <c r="B50" s="257">
        <v>1052</v>
      </c>
      <c r="C50" s="187">
        <f>C51</f>
        <v>647.29999999999995</v>
      </c>
      <c r="D50" s="187">
        <f>D51</f>
        <v>0</v>
      </c>
      <c r="E50" s="187">
        <f t="shared" ref="E50" si="3">E51</f>
        <v>0</v>
      </c>
      <c r="F50" s="187">
        <v>0</v>
      </c>
      <c r="G50" s="187">
        <v>0</v>
      </c>
      <c r="H50" s="187">
        <v>0</v>
      </c>
      <c r="I50" s="187">
        <v>0</v>
      </c>
      <c r="J50" s="208"/>
    </row>
    <row r="51" spans="1:10" ht="18.75" customHeight="1" x14ac:dyDescent="0.3">
      <c r="A51" s="36" t="s">
        <v>215</v>
      </c>
      <c r="B51" s="256" t="s">
        <v>303</v>
      </c>
      <c r="C51" s="187">
        <v>647.29999999999995</v>
      </c>
      <c r="D51" s="187">
        <v>0</v>
      </c>
      <c r="E51" s="187">
        <v>0</v>
      </c>
      <c r="F51" s="187">
        <v>0</v>
      </c>
      <c r="G51" s="187">
        <v>0</v>
      </c>
      <c r="H51" s="187">
        <v>0</v>
      </c>
      <c r="I51" s="187">
        <v>0</v>
      </c>
      <c r="J51" s="208"/>
    </row>
    <row r="52" spans="1:10" ht="36" customHeight="1" x14ac:dyDescent="0.3">
      <c r="A52" s="25" t="s">
        <v>225</v>
      </c>
      <c r="B52" s="239">
        <v>1060</v>
      </c>
      <c r="C52" s="187">
        <f>C53</f>
        <v>5614.3</v>
      </c>
      <c r="D52" s="187">
        <f>D53</f>
        <v>6169.2</v>
      </c>
      <c r="E52" s="187">
        <f t="shared" ref="E52:I52" si="4">E53</f>
        <v>6169.2</v>
      </c>
      <c r="F52" s="187">
        <f t="shared" si="4"/>
        <v>1542.3</v>
      </c>
      <c r="G52" s="187">
        <f t="shared" si="4"/>
        <v>1542.3</v>
      </c>
      <c r="H52" s="187">
        <f t="shared" si="4"/>
        <v>1542.3</v>
      </c>
      <c r="I52" s="187">
        <f t="shared" si="4"/>
        <v>1542.3</v>
      </c>
      <c r="J52" s="164" t="s">
        <v>365</v>
      </c>
    </row>
    <row r="53" spans="1:10" ht="17.25" customHeight="1" x14ac:dyDescent="0.3">
      <c r="A53" s="25" t="s">
        <v>57</v>
      </c>
      <c r="B53" s="256" t="s">
        <v>304</v>
      </c>
      <c r="C53" s="187">
        <v>5614.3</v>
      </c>
      <c r="D53" s="187">
        <v>6169.2</v>
      </c>
      <c r="E53" s="187">
        <v>6169.2</v>
      </c>
      <c r="F53" s="187">
        <v>1542.3</v>
      </c>
      <c r="G53" s="187">
        <v>1542.3</v>
      </c>
      <c r="H53" s="187">
        <v>1542.3</v>
      </c>
      <c r="I53" s="187">
        <v>1542.3</v>
      </c>
      <c r="J53" s="164"/>
    </row>
    <row r="54" spans="1:10" x14ac:dyDescent="0.3">
      <c r="A54" s="258" t="s">
        <v>34</v>
      </c>
      <c r="B54" s="259">
        <v>1070</v>
      </c>
      <c r="C54" s="175">
        <f>C55+C56+C57+C58+C59+C60</f>
        <v>723.31700000000001</v>
      </c>
      <c r="D54" s="175">
        <f>D55+D56+D57+D58+D59+D60</f>
        <v>1615</v>
      </c>
      <c r="E54" s="175">
        <f>E55+E56+E57+E58+E59+E60</f>
        <v>1286.3999999999999</v>
      </c>
      <c r="F54" s="175">
        <f t="shared" ref="F54:H54" si="5">F55+F56+F57+F58+F59+F60</f>
        <v>321.59999999999997</v>
      </c>
      <c r="G54" s="175">
        <f t="shared" si="5"/>
        <v>321.59999999999997</v>
      </c>
      <c r="H54" s="175">
        <f t="shared" si="5"/>
        <v>321.59999999999997</v>
      </c>
      <c r="I54" s="175">
        <f>I55+I56+I57+I58+I59+I60</f>
        <v>321.59999999999997</v>
      </c>
      <c r="J54" s="237" t="s">
        <v>305</v>
      </c>
    </row>
    <row r="55" spans="1:10" x14ac:dyDescent="0.3">
      <c r="A55" s="9" t="s">
        <v>35</v>
      </c>
      <c r="B55" s="257">
        <v>1071</v>
      </c>
      <c r="C55" s="187">
        <v>213.4</v>
      </c>
      <c r="D55" s="187">
        <v>225</v>
      </c>
      <c r="E55" s="185">
        <v>146.5</v>
      </c>
      <c r="F55" s="185">
        <v>36.625</v>
      </c>
      <c r="G55" s="185">
        <v>36.625</v>
      </c>
      <c r="H55" s="185">
        <v>36.625</v>
      </c>
      <c r="I55" s="185">
        <v>36.625</v>
      </c>
      <c r="J55" s="208"/>
    </row>
    <row r="56" spans="1:10" x14ac:dyDescent="0.3">
      <c r="A56" s="9" t="s">
        <v>36</v>
      </c>
      <c r="B56" s="257">
        <v>1072</v>
      </c>
      <c r="C56" s="187">
        <v>0</v>
      </c>
      <c r="D56" s="187">
        <v>0</v>
      </c>
      <c r="E56" s="185">
        <v>0</v>
      </c>
      <c r="F56" s="185">
        <v>0</v>
      </c>
      <c r="G56" s="185">
        <v>0</v>
      </c>
      <c r="H56" s="185">
        <v>0</v>
      </c>
      <c r="I56" s="185">
        <v>0</v>
      </c>
      <c r="J56" s="208"/>
    </row>
    <row r="57" spans="1:10" ht="39.6" x14ac:dyDescent="0.3">
      <c r="A57" s="9" t="s">
        <v>135</v>
      </c>
      <c r="B57" s="257">
        <v>1073</v>
      </c>
      <c r="C57" s="187">
        <v>392.16699999999997</v>
      </c>
      <c r="D57" s="187">
        <v>390</v>
      </c>
      <c r="E57" s="185">
        <v>544.5</v>
      </c>
      <c r="F57" s="185">
        <v>136.125</v>
      </c>
      <c r="G57" s="185">
        <v>136.125</v>
      </c>
      <c r="H57" s="185">
        <v>136.125</v>
      </c>
      <c r="I57" s="185">
        <v>136.125</v>
      </c>
      <c r="J57" s="208"/>
    </row>
    <row r="58" spans="1:10" ht="26.4" x14ac:dyDescent="0.3">
      <c r="A58" s="9" t="s">
        <v>100</v>
      </c>
      <c r="B58" s="257">
        <v>1074</v>
      </c>
      <c r="C58" s="187">
        <v>0</v>
      </c>
      <c r="D58" s="187">
        <v>0</v>
      </c>
      <c r="E58" s="187">
        <v>90.5</v>
      </c>
      <c r="F58" s="187">
        <v>22.625</v>
      </c>
      <c r="G58" s="187">
        <v>22.625</v>
      </c>
      <c r="H58" s="187">
        <v>22.625</v>
      </c>
      <c r="I58" s="187">
        <v>22.625</v>
      </c>
      <c r="J58" s="208"/>
    </row>
    <row r="59" spans="1:10" ht="26.4" x14ac:dyDescent="0.3">
      <c r="A59" s="9" t="s">
        <v>41</v>
      </c>
      <c r="B59" s="257">
        <v>1075</v>
      </c>
      <c r="C59" s="187">
        <v>117.75</v>
      </c>
      <c r="D59" s="187">
        <v>1000</v>
      </c>
      <c r="E59" s="187">
        <v>448.3</v>
      </c>
      <c r="F59" s="187">
        <v>112.075</v>
      </c>
      <c r="G59" s="187">
        <v>112.075</v>
      </c>
      <c r="H59" s="187">
        <v>112.075</v>
      </c>
      <c r="I59" s="187">
        <v>112.075</v>
      </c>
      <c r="J59" s="208"/>
    </row>
    <row r="60" spans="1:10" ht="52.8" x14ac:dyDescent="0.3">
      <c r="A60" s="9" t="s">
        <v>37</v>
      </c>
      <c r="B60" s="257">
        <v>1076</v>
      </c>
      <c r="C60" s="187">
        <v>0</v>
      </c>
      <c r="D60" s="187">
        <v>0</v>
      </c>
      <c r="E60" s="187">
        <v>56.6</v>
      </c>
      <c r="F60" s="187">
        <v>14.15</v>
      </c>
      <c r="G60" s="187">
        <v>14.15</v>
      </c>
      <c r="H60" s="187">
        <v>14.15</v>
      </c>
      <c r="I60" s="187">
        <v>14.15</v>
      </c>
      <c r="J60" s="208" t="s">
        <v>132</v>
      </c>
    </row>
    <row r="61" spans="1:10" x14ac:dyDescent="0.3">
      <c r="A61" s="301" t="s">
        <v>142</v>
      </c>
      <c r="B61" s="302"/>
      <c r="C61" s="302"/>
      <c r="D61" s="302"/>
      <c r="E61" s="302"/>
      <c r="F61" s="302"/>
      <c r="G61" s="302"/>
      <c r="H61" s="302"/>
      <c r="I61" s="302"/>
      <c r="J61" s="303"/>
    </row>
    <row r="62" spans="1:10" ht="39.6" x14ac:dyDescent="0.3">
      <c r="A62" s="179" t="s">
        <v>42</v>
      </c>
      <c r="B62" s="259">
        <v>1100</v>
      </c>
      <c r="C62" s="175">
        <f>C63+C71+C72+C83+C84+C85+C86+C87+C88+C90+C91+C92+C93+C94</f>
        <v>11782.754999999999</v>
      </c>
      <c r="D62" s="175">
        <f t="shared" ref="D62:I62" si="6">D63+D71+D72+D83+D84+D85+D86+D87+D88+D90+D91+D92+D93+D94</f>
        <v>38537.649999999994</v>
      </c>
      <c r="E62" s="175">
        <f>E63+E71+E72+E83+E84+E85+E86+E87+E88+E90+E91+E92+E93+E94</f>
        <v>39506.149999999994</v>
      </c>
      <c r="F62" s="175">
        <f t="shared" si="6"/>
        <v>10186.525</v>
      </c>
      <c r="G62" s="175">
        <f t="shared" si="6"/>
        <v>9766.5249999999996</v>
      </c>
      <c r="H62" s="175">
        <f t="shared" si="6"/>
        <v>9766.5449999999983</v>
      </c>
      <c r="I62" s="175">
        <f t="shared" si="6"/>
        <v>9786.5549999999985</v>
      </c>
      <c r="J62" s="208" t="s">
        <v>294</v>
      </c>
    </row>
    <row r="63" spans="1:10" ht="27" x14ac:dyDescent="0.3">
      <c r="A63" s="260" t="s">
        <v>43</v>
      </c>
      <c r="B63" s="261">
        <v>1110</v>
      </c>
      <c r="C63" s="196">
        <f>C64+C66+C67+C68</f>
        <v>2354.5520000000001</v>
      </c>
      <c r="D63" s="196">
        <f t="shared" ref="D63:I63" si="7">D64+D66+D67+D68</f>
        <v>2383.5</v>
      </c>
      <c r="E63" s="196">
        <f>E64+E66+E67+E68</f>
        <v>2383.5</v>
      </c>
      <c r="F63" s="196">
        <f>F64+F66+F67+F68</f>
        <v>595.875</v>
      </c>
      <c r="G63" s="196">
        <f t="shared" si="7"/>
        <v>595.875</v>
      </c>
      <c r="H63" s="196">
        <f t="shared" si="7"/>
        <v>595.875</v>
      </c>
      <c r="I63" s="196">
        <f t="shared" si="7"/>
        <v>595.875</v>
      </c>
      <c r="J63" s="23" t="s">
        <v>295</v>
      </c>
    </row>
    <row r="64" spans="1:10" ht="26.4" x14ac:dyDescent="0.3">
      <c r="A64" s="10" t="s">
        <v>229</v>
      </c>
      <c r="B64" s="262">
        <v>1111</v>
      </c>
      <c r="C64" s="188">
        <v>255.15600000000001</v>
      </c>
      <c r="D64" s="188">
        <v>450</v>
      </c>
      <c r="E64" s="189">
        <v>598</v>
      </c>
      <c r="F64" s="189">
        <v>149.5</v>
      </c>
      <c r="G64" s="189">
        <v>149.5</v>
      </c>
      <c r="H64" s="189">
        <v>149.5</v>
      </c>
      <c r="I64" s="189">
        <v>149.5</v>
      </c>
      <c r="J64" s="23"/>
    </row>
    <row r="65" spans="1:10" x14ac:dyDescent="0.3">
      <c r="A65" s="10" t="s">
        <v>236</v>
      </c>
      <c r="B65" s="262" t="s">
        <v>230</v>
      </c>
      <c r="C65" s="188">
        <v>0</v>
      </c>
      <c r="D65" s="188">
        <v>0</v>
      </c>
      <c r="E65" s="189">
        <v>0</v>
      </c>
      <c r="F65" s="189">
        <v>0</v>
      </c>
      <c r="G65" s="189">
        <v>0</v>
      </c>
      <c r="H65" s="189">
        <v>0</v>
      </c>
      <c r="I65" s="189">
        <v>0</v>
      </c>
      <c r="J65" s="23"/>
    </row>
    <row r="66" spans="1:10" x14ac:dyDescent="0.3">
      <c r="A66" s="10" t="s">
        <v>102</v>
      </c>
      <c r="B66" s="262">
        <v>1112</v>
      </c>
      <c r="C66" s="188">
        <v>0</v>
      </c>
      <c r="D66" s="188">
        <v>0</v>
      </c>
      <c r="E66" s="189">
        <v>0</v>
      </c>
      <c r="F66" s="189">
        <v>0</v>
      </c>
      <c r="G66" s="189">
        <v>0</v>
      </c>
      <c r="H66" s="189">
        <v>0</v>
      </c>
      <c r="I66" s="189">
        <v>0</v>
      </c>
      <c r="J66" s="23"/>
    </row>
    <row r="67" spans="1:10" ht="27" x14ac:dyDescent="0.3">
      <c r="A67" s="11" t="s">
        <v>351</v>
      </c>
      <c r="B67" s="262">
        <v>1113</v>
      </c>
      <c r="C67" s="188">
        <v>99</v>
      </c>
      <c r="D67" s="188">
        <v>100</v>
      </c>
      <c r="E67" s="189">
        <v>174</v>
      </c>
      <c r="F67" s="189">
        <v>43.5</v>
      </c>
      <c r="G67" s="189">
        <v>43.5</v>
      </c>
      <c r="H67" s="189">
        <v>43.5</v>
      </c>
      <c r="I67" s="189">
        <v>43.5</v>
      </c>
      <c r="J67" s="23"/>
    </row>
    <row r="68" spans="1:10" ht="27" x14ac:dyDescent="0.3">
      <c r="A68" s="11" t="s">
        <v>45</v>
      </c>
      <c r="B68" s="262">
        <v>1114</v>
      </c>
      <c r="C68" s="236">
        <f>C69+C70</f>
        <v>2000.3960000000002</v>
      </c>
      <c r="D68" s="236">
        <f>D69+D70</f>
        <v>1833.5</v>
      </c>
      <c r="E68" s="236">
        <f>E69+E70</f>
        <v>1611.5</v>
      </c>
      <c r="F68" s="236">
        <f>F69+F70</f>
        <v>402.875</v>
      </c>
      <c r="G68" s="236">
        <f t="shared" ref="G68:I68" si="8">G69+G70</f>
        <v>402.875</v>
      </c>
      <c r="H68" s="236">
        <f t="shared" si="8"/>
        <v>402.875</v>
      </c>
      <c r="I68" s="236">
        <f t="shared" si="8"/>
        <v>402.875</v>
      </c>
      <c r="J68" s="23"/>
    </row>
    <row r="69" spans="1:10" x14ac:dyDescent="0.3">
      <c r="A69" s="11" t="s">
        <v>237</v>
      </c>
      <c r="B69" s="262" t="s">
        <v>143</v>
      </c>
      <c r="C69" s="188">
        <v>989.32</v>
      </c>
      <c r="D69" s="188">
        <v>800</v>
      </c>
      <c r="E69" s="189">
        <v>800</v>
      </c>
      <c r="F69" s="189">
        <v>200</v>
      </c>
      <c r="G69" s="189">
        <v>200</v>
      </c>
      <c r="H69" s="189">
        <v>200</v>
      </c>
      <c r="I69" s="189">
        <v>200</v>
      </c>
      <c r="J69" s="23"/>
    </row>
    <row r="70" spans="1:10" x14ac:dyDescent="0.3">
      <c r="A70" s="11" t="s">
        <v>238</v>
      </c>
      <c r="B70" s="262" t="s">
        <v>144</v>
      </c>
      <c r="C70" s="188">
        <v>1011.076</v>
      </c>
      <c r="D70" s="188">
        <v>1033.5</v>
      </c>
      <c r="E70" s="189">
        <v>811.5</v>
      </c>
      <c r="F70" s="189">
        <v>202.875</v>
      </c>
      <c r="G70" s="189">
        <v>202.875</v>
      </c>
      <c r="H70" s="189">
        <v>202.875</v>
      </c>
      <c r="I70" s="189">
        <v>202.875</v>
      </c>
      <c r="J70" s="23"/>
    </row>
    <row r="71" spans="1:10" x14ac:dyDescent="0.3">
      <c r="A71" s="8" t="s">
        <v>48</v>
      </c>
      <c r="B71" s="23">
        <v>1120</v>
      </c>
      <c r="C71" s="188">
        <v>345.47500000000002</v>
      </c>
      <c r="D71" s="189">
        <v>750</v>
      </c>
      <c r="E71" s="189">
        <v>750</v>
      </c>
      <c r="F71" s="189">
        <v>187.5</v>
      </c>
      <c r="G71" s="189">
        <v>187.5</v>
      </c>
      <c r="H71" s="189">
        <v>187.5</v>
      </c>
      <c r="I71" s="189">
        <v>187.5</v>
      </c>
      <c r="J71" s="23"/>
    </row>
    <row r="72" spans="1:10" ht="27" x14ac:dyDescent="0.3">
      <c r="A72" s="8" t="s">
        <v>49</v>
      </c>
      <c r="B72" s="23">
        <v>1130</v>
      </c>
      <c r="C72" s="178">
        <f t="shared" ref="C72:I72" si="9">C73+C75+C77+C79+C81</f>
        <v>2102.6509999999998</v>
      </c>
      <c r="D72" s="178">
        <f t="shared" si="9"/>
        <v>2736.65</v>
      </c>
      <c r="E72" s="178">
        <f>E73+E75+E77+E79+E81</f>
        <v>2709.65</v>
      </c>
      <c r="F72" s="178">
        <f>F73+F75+F77+F79+F81</f>
        <v>687.40499999999997</v>
      </c>
      <c r="G72" s="178">
        <f t="shared" si="9"/>
        <v>667.40499999999997</v>
      </c>
      <c r="H72" s="178">
        <f t="shared" si="9"/>
        <v>667.41499999999996</v>
      </c>
      <c r="I72" s="178">
        <f t="shared" si="9"/>
        <v>687.42499999999995</v>
      </c>
      <c r="J72" s="23" t="s">
        <v>363</v>
      </c>
    </row>
    <row r="73" spans="1:10" x14ac:dyDescent="0.3">
      <c r="A73" s="11" t="s">
        <v>354</v>
      </c>
      <c r="B73" s="262">
        <v>1131</v>
      </c>
      <c r="C73" s="241">
        <v>593.33000000000004</v>
      </c>
      <c r="D73" s="242">
        <v>555</v>
      </c>
      <c r="E73" s="242">
        <v>736.5</v>
      </c>
      <c r="F73" s="191">
        <v>184.125</v>
      </c>
      <c r="G73" s="191">
        <v>184.125</v>
      </c>
      <c r="H73" s="191">
        <v>184.125</v>
      </c>
      <c r="I73" s="191">
        <v>184.125</v>
      </c>
      <c r="J73" s="23"/>
    </row>
    <row r="74" spans="1:10" x14ac:dyDescent="0.3">
      <c r="A74" s="263" t="s">
        <v>355</v>
      </c>
      <c r="B74" s="262" t="s">
        <v>356</v>
      </c>
      <c r="C74" s="241">
        <v>268.47500000000002</v>
      </c>
      <c r="D74" s="241">
        <v>280</v>
      </c>
      <c r="E74" s="242">
        <v>372.572</v>
      </c>
      <c r="F74" s="191">
        <v>93.14</v>
      </c>
      <c r="G74" s="191">
        <v>93.14</v>
      </c>
      <c r="H74" s="191">
        <v>93.14</v>
      </c>
      <c r="I74" s="191">
        <v>93.14</v>
      </c>
      <c r="J74" s="23" t="s">
        <v>357</v>
      </c>
    </row>
    <row r="75" spans="1:10" ht="27" x14ac:dyDescent="0.3">
      <c r="A75" s="11" t="s">
        <v>358</v>
      </c>
      <c r="B75" s="262">
        <v>1132</v>
      </c>
      <c r="C75" s="241">
        <v>110.43899999999999</v>
      </c>
      <c r="D75" s="242">
        <v>110</v>
      </c>
      <c r="E75" s="242">
        <v>161.5</v>
      </c>
      <c r="F75" s="191">
        <v>40.369999999999997</v>
      </c>
      <c r="G75" s="191">
        <v>40.369999999999997</v>
      </c>
      <c r="H75" s="191">
        <v>40.380000000000003</v>
      </c>
      <c r="I75" s="191">
        <v>40.380000000000003</v>
      </c>
      <c r="J75" s="23"/>
    </row>
    <row r="76" spans="1:10" x14ac:dyDescent="0.3">
      <c r="A76" s="263" t="s">
        <v>355</v>
      </c>
      <c r="B76" s="262" t="s">
        <v>359</v>
      </c>
      <c r="C76" s="241">
        <v>20.239000000000001</v>
      </c>
      <c r="D76" s="241">
        <v>27</v>
      </c>
      <c r="E76" s="242">
        <v>56.247999999999998</v>
      </c>
      <c r="F76" s="191">
        <v>14.06</v>
      </c>
      <c r="G76" s="191">
        <v>14.06</v>
      </c>
      <c r="H76" s="191">
        <v>14.06</v>
      </c>
      <c r="I76" s="191">
        <v>14.07</v>
      </c>
      <c r="J76" s="23" t="s">
        <v>357</v>
      </c>
    </row>
    <row r="77" spans="1:10" x14ac:dyDescent="0.3">
      <c r="A77" s="11" t="s">
        <v>52</v>
      </c>
      <c r="B77" s="262">
        <v>1133</v>
      </c>
      <c r="C77" s="241">
        <v>0</v>
      </c>
      <c r="D77" s="241">
        <v>300</v>
      </c>
      <c r="E77" s="242">
        <v>40</v>
      </c>
      <c r="F77" s="191">
        <v>20</v>
      </c>
      <c r="G77" s="191">
        <v>0</v>
      </c>
      <c r="H77" s="191">
        <v>0</v>
      </c>
      <c r="I77" s="191">
        <v>20</v>
      </c>
      <c r="J77" s="23"/>
    </row>
    <row r="78" spans="1:10" x14ac:dyDescent="0.3">
      <c r="A78" s="263" t="s">
        <v>355</v>
      </c>
      <c r="B78" s="262" t="s">
        <v>360</v>
      </c>
      <c r="C78" s="241">
        <v>0</v>
      </c>
      <c r="D78" s="241">
        <v>0</v>
      </c>
      <c r="E78" s="242">
        <v>0</v>
      </c>
      <c r="F78" s="191">
        <v>0</v>
      </c>
      <c r="G78" s="191">
        <v>0</v>
      </c>
      <c r="H78" s="191">
        <v>0</v>
      </c>
      <c r="I78" s="191">
        <v>0</v>
      </c>
      <c r="J78" s="23" t="s">
        <v>357</v>
      </c>
    </row>
    <row r="79" spans="1:10" x14ac:dyDescent="0.3">
      <c r="A79" s="11" t="s">
        <v>53</v>
      </c>
      <c r="B79" s="262">
        <v>1134</v>
      </c>
      <c r="C79" s="241">
        <v>267.62099999999998</v>
      </c>
      <c r="D79" s="242">
        <v>343.2</v>
      </c>
      <c r="E79" s="242">
        <v>343.2</v>
      </c>
      <c r="F79" s="191">
        <v>85.8</v>
      </c>
      <c r="G79" s="191">
        <v>85.8</v>
      </c>
      <c r="H79" s="191">
        <v>85.8</v>
      </c>
      <c r="I79" s="191">
        <v>85.8</v>
      </c>
      <c r="J79" s="23"/>
    </row>
    <row r="80" spans="1:10" x14ac:dyDescent="0.3">
      <c r="A80" s="263" t="s">
        <v>355</v>
      </c>
      <c r="B80" s="262" t="s">
        <v>361</v>
      </c>
      <c r="C80" s="241">
        <v>0</v>
      </c>
      <c r="D80" s="242">
        <v>11</v>
      </c>
      <c r="E80" s="242">
        <v>0</v>
      </c>
      <c r="F80" s="191">
        <v>0</v>
      </c>
      <c r="G80" s="191">
        <v>0</v>
      </c>
      <c r="H80" s="191">
        <v>0</v>
      </c>
      <c r="I80" s="191">
        <v>0</v>
      </c>
      <c r="J80" s="23" t="s">
        <v>357</v>
      </c>
    </row>
    <row r="81" spans="1:10" x14ac:dyDescent="0.3">
      <c r="A81" s="11" t="s">
        <v>105</v>
      </c>
      <c r="B81" s="262">
        <v>1135</v>
      </c>
      <c r="C81" s="241">
        <v>1131.261</v>
      </c>
      <c r="D81" s="242">
        <v>1428.45</v>
      </c>
      <c r="E81" s="242">
        <v>1428.45</v>
      </c>
      <c r="F81" s="191">
        <v>357.11</v>
      </c>
      <c r="G81" s="191">
        <v>357.11</v>
      </c>
      <c r="H81" s="191">
        <v>357.11</v>
      </c>
      <c r="I81" s="191">
        <v>357.12</v>
      </c>
      <c r="J81" s="23"/>
    </row>
    <row r="82" spans="1:10" x14ac:dyDescent="0.3">
      <c r="A82" s="263" t="s">
        <v>355</v>
      </c>
      <c r="B82" s="262" t="s">
        <v>362</v>
      </c>
      <c r="C82" s="241">
        <v>109.979</v>
      </c>
      <c r="D82" s="242">
        <v>131.80000000000001</v>
      </c>
      <c r="E82" s="242">
        <v>99.028000000000006</v>
      </c>
      <c r="F82" s="191">
        <v>40</v>
      </c>
      <c r="G82" s="191">
        <v>10</v>
      </c>
      <c r="H82" s="191">
        <v>9.0299999999999994</v>
      </c>
      <c r="I82" s="191">
        <v>40</v>
      </c>
      <c r="J82" s="23" t="s">
        <v>357</v>
      </c>
    </row>
    <row r="83" spans="1:10" x14ac:dyDescent="0.3">
      <c r="A83" s="8" t="s">
        <v>233</v>
      </c>
      <c r="B83" s="23">
        <v>1140</v>
      </c>
      <c r="C83" s="241">
        <v>25.68</v>
      </c>
      <c r="D83" s="242">
        <v>35</v>
      </c>
      <c r="E83" s="242">
        <v>35</v>
      </c>
      <c r="F83" s="191">
        <v>8.75</v>
      </c>
      <c r="G83" s="191">
        <v>8.75</v>
      </c>
      <c r="H83" s="191">
        <v>8.75</v>
      </c>
      <c r="I83" s="191">
        <v>8.75</v>
      </c>
      <c r="J83" s="23"/>
    </row>
    <row r="84" spans="1:10" x14ac:dyDescent="0.3">
      <c r="A84" s="8" t="s">
        <v>232</v>
      </c>
      <c r="B84" s="23">
        <v>1150</v>
      </c>
      <c r="C84" s="190">
        <v>1221.28</v>
      </c>
      <c r="D84" s="191">
        <v>1503.4</v>
      </c>
      <c r="E84" s="191">
        <v>1570.4</v>
      </c>
      <c r="F84" s="191">
        <v>392.6</v>
      </c>
      <c r="G84" s="191">
        <v>392.6</v>
      </c>
      <c r="H84" s="191">
        <v>392.6</v>
      </c>
      <c r="I84" s="191">
        <v>392.6</v>
      </c>
      <c r="J84" s="23"/>
    </row>
    <row r="85" spans="1:10" x14ac:dyDescent="0.3">
      <c r="A85" s="8" t="s">
        <v>54</v>
      </c>
      <c r="B85" s="23">
        <v>1160</v>
      </c>
      <c r="C85" s="190">
        <v>0</v>
      </c>
      <c r="D85" s="190">
        <v>19454</v>
      </c>
      <c r="E85" s="190">
        <v>20368.5</v>
      </c>
      <c r="F85" s="190">
        <v>5092.125</v>
      </c>
      <c r="G85" s="190">
        <v>5092.125</v>
      </c>
      <c r="H85" s="190">
        <v>5092.125</v>
      </c>
      <c r="I85" s="190">
        <v>5092.125</v>
      </c>
      <c r="J85" s="23"/>
    </row>
    <row r="86" spans="1:10" x14ac:dyDescent="0.3">
      <c r="A86" s="8" t="s">
        <v>55</v>
      </c>
      <c r="B86" s="23">
        <v>1170</v>
      </c>
      <c r="C86" s="190">
        <v>0</v>
      </c>
      <c r="D86" s="190">
        <v>4279.8999999999996</v>
      </c>
      <c r="E86" s="190">
        <v>4386.8999999999996</v>
      </c>
      <c r="F86" s="190">
        <v>1096.72</v>
      </c>
      <c r="G86" s="190">
        <v>1096.72</v>
      </c>
      <c r="H86" s="190">
        <v>1096.73</v>
      </c>
      <c r="I86" s="190">
        <v>1096.73</v>
      </c>
      <c r="J86" s="23"/>
    </row>
    <row r="87" spans="1:10" x14ac:dyDescent="0.3">
      <c r="A87" s="8" t="s">
        <v>231</v>
      </c>
      <c r="B87" s="23">
        <v>1180</v>
      </c>
      <c r="C87" s="190">
        <v>0</v>
      </c>
      <c r="D87" s="190">
        <v>40</v>
      </c>
      <c r="E87" s="190">
        <v>0</v>
      </c>
      <c r="F87" s="190">
        <v>0</v>
      </c>
      <c r="G87" s="190">
        <v>0</v>
      </c>
      <c r="H87" s="190">
        <v>0</v>
      </c>
      <c r="I87" s="190">
        <v>0</v>
      </c>
      <c r="J87" s="23"/>
    </row>
    <row r="88" spans="1:10" x14ac:dyDescent="0.3">
      <c r="A88" s="25" t="s">
        <v>226</v>
      </c>
      <c r="B88" s="23">
        <v>1190</v>
      </c>
      <c r="C88" s="190">
        <v>0</v>
      </c>
      <c r="D88" s="190">
        <v>0</v>
      </c>
      <c r="E88" s="190">
        <v>0</v>
      </c>
      <c r="F88" s="190">
        <v>0</v>
      </c>
      <c r="G88" s="190">
        <v>0</v>
      </c>
      <c r="H88" s="190">
        <v>0</v>
      </c>
      <c r="I88" s="190">
        <v>0</v>
      </c>
      <c r="J88" s="23"/>
    </row>
    <row r="89" spans="1:10" x14ac:dyDescent="0.3">
      <c r="A89" s="25" t="s">
        <v>227</v>
      </c>
      <c r="B89" s="23">
        <v>1200</v>
      </c>
      <c r="C89" s="190">
        <v>0</v>
      </c>
      <c r="D89" s="190">
        <v>0</v>
      </c>
      <c r="E89" s="190">
        <v>0</v>
      </c>
      <c r="F89" s="190">
        <v>0</v>
      </c>
      <c r="G89" s="190">
        <v>0</v>
      </c>
      <c r="H89" s="190">
        <v>0</v>
      </c>
      <c r="I89" s="190">
        <v>0</v>
      </c>
      <c r="J89" s="23"/>
    </row>
    <row r="90" spans="1:10" x14ac:dyDescent="0.3">
      <c r="A90" s="25" t="s">
        <v>228</v>
      </c>
      <c r="B90" s="23">
        <v>1210</v>
      </c>
      <c r="C90" s="190">
        <v>474.79700000000003</v>
      </c>
      <c r="D90" s="190">
        <v>1171.2</v>
      </c>
      <c r="E90" s="190">
        <v>1171.2</v>
      </c>
      <c r="F90" s="190">
        <v>292.8</v>
      </c>
      <c r="G90" s="190">
        <v>292.8</v>
      </c>
      <c r="H90" s="190">
        <v>292.8</v>
      </c>
      <c r="I90" s="190">
        <v>292.8</v>
      </c>
      <c r="J90" s="23"/>
    </row>
    <row r="91" spans="1:10" x14ac:dyDescent="0.3">
      <c r="A91" s="8" t="s">
        <v>56</v>
      </c>
      <c r="B91" s="23">
        <v>1220</v>
      </c>
      <c r="C91" s="190">
        <v>0</v>
      </c>
      <c r="D91" s="190">
        <v>0</v>
      </c>
      <c r="E91" s="190">
        <v>0</v>
      </c>
      <c r="F91" s="190">
        <v>0</v>
      </c>
      <c r="G91" s="190">
        <v>0</v>
      </c>
      <c r="H91" s="190">
        <v>0</v>
      </c>
      <c r="I91" s="190">
        <v>0</v>
      </c>
      <c r="J91" s="23"/>
    </row>
    <row r="92" spans="1:10" ht="25.5" customHeight="1" x14ac:dyDescent="0.3">
      <c r="A92" s="8" t="s">
        <v>67</v>
      </c>
      <c r="B92" s="23">
        <v>1230</v>
      </c>
      <c r="C92" s="190">
        <v>0</v>
      </c>
      <c r="D92" s="190">
        <v>0</v>
      </c>
      <c r="E92" s="190">
        <v>0</v>
      </c>
      <c r="F92" s="190">
        <v>0</v>
      </c>
      <c r="G92" s="190">
        <v>0</v>
      </c>
      <c r="H92" s="190">
        <v>0</v>
      </c>
      <c r="I92" s="190">
        <v>0</v>
      </c>
      <c r="J92" s="40"/>
    </row>
    <row r="93" spans="1:10" x14ac:dyDescent="0.3">
      <c r="A93" s="8" t="s">
        <v>57</v>
      </c>
      <c r="B93" s="23">
        <v>1240</v>
      </c>
      <c r="C93" s="190">
        <v>5258.32</v>
      </c>
      <c r="D93" s="190">
        <v>5784</v>
      </c>
      <c r="E93" s="190">
        <v>5731</v>
      </c>
      <c r="F93" s="190">
        <v>1432.75</v>
      </c>
      <c r="G93" s="190">
        <v>1432.75</v>
      </c>
      <c r="H93" s="190">
        <v>1432.75</v>
      </c>
      <c r="I93" s="190">
        <v>1432.75</v>
      </c>
      <c r="J93" s="23"/>
    </row>
    <row r="94" spans="1:10" x14ac:dyDescent="0.3">
      <c r="A94" s="8" t="s">
        <v>58</v>
      </c>
      <c r="B94" s="23">
        <v>1250</v>
      </c>
      <c r="C94" s="190">
        <v>0</v>
      </c>
      <c r="D94" s="190">
        <v>400</v>
      </c>
      <c r="E94" s="190">
        <f>E95</f>
        <v>400</v>
      </c>
      <c r="F94" s="190">
        <f t="shared" ref="F94:I94" si="10">F95</f>
        <v>400</v>
      </c>
      <c r="G94" s="190">
        <f t="shared" si="10"/>
        <v>0</v>
      </c>
      <c r="H94" s="190">
        <f t="shared" si="10"/>
        <v>0</v>
      </c>
      <c r="I94" s="190">
        <f t="shared" si="10"/>
        <v>0</v>
      </c>
      <c r="J94" s="23"/>
    </row>
    <row r="95" spans="1:10" x14ac:dyDescent="0.3">
      <c r="A95" s="8" t="s">
        <v>421</v>
      </c>
      <c r="B95" s="262" t="s">
        <v>239</v>
      </c>
      <c r="C95" s="190">
        <v>0</v>
      </c>
      <c r="D95" s="190">
        <v>400</v>
      </c>
      <c r="E95" s="190">
        <v>400</v>
      </c>
      <c r="F95" s="190">
        <v>400</v>
      </c>
      <c r="G95" s="190">
        <v>0</v>
      </c>
      <c r="H95" s="190">
        <v>0</v>
      </c>
      <c r="I95" s="190">
        <v>0</v>
      </c>
      <c r="J95" s="23"/>
    </row>
    <row r="96" spans="1:10" ht="27" x14ac:dyDescent="0.3">
      <c r="A96" s="264" t="s">
        <v>217</v>
      </c>
      <c r="B96" s="216">
        <v>1300</v>
      </c>
      <c r="C96" s="178">
        <f>C97+C106+C107+C108+C109+C110+C111+C112+C113+C114+C115+C117+C118+C119+C120</f>
        <v>30143.729000000003</v>
      </c>
      <c r="D96" s="178">
        <f>D97+D106+D107+D108+D109+D110+D111+D112+D113+D114+D115+D117+D118+D119+D120</f>
        <v>10356.75</v>
      </c>
      <c r="E96" s="178">
        <f t="shared" ref="E96:I96" si="11">E97+E106+E107+E108+E109+E110+E111+E112+E113+E114+E115+E117+E118+E119+E120</f>
        <v>9388.25</v>
      </c>
      <c r="F96" s="178">
        <f t="shared" si="11"/>
        <v>2350.0619999999999</v>
      </c>
      <c r="G96" s="178">
        <f t="shared" si="11"/>
        <v>2350.0619999999999</v>
      </c>
      <c r="H96" s="178">
        <f t="shared" si="11"/>
        <v>2344.0619999999999</v>
      </c>
      <c r="I96" s="178">
        <f t="shared" si="11"/>
        <v>2344.0619999999999</v>
      </c>
      <c r="J96" s="23" t="s">
        <v>296</v>
      </c>
    </row>
    <row r="97" spans="1:10" x14ac:dyDescent="0.3">
      <c r="A97" s="260" t="s">
        <v>140</v>
      </c>
      <c r="B97" s="23">
        <v>1310</v>
      </c>
      <c r="C97" s="178">
        <f>C98+C101+C102+C103+C104+C105</f>
        <v>530.05700000000002</v>
      </c>
      <c r="D97" s="178">
        <f>D98+D101+D102+D103+D104+D105</f>
        <v>720</v>
      </c>
      <c r="E97" s="178">
        <f>E98+E101+E102+E103+E104+E105</f>
        <v>571</v>
      </c>
      <c r="F97" s="178">
        <f t="shared" ref="F97:I97" si="12">F98+F101+F102+F103+F104+F105</f>
        <v>143.25</v>
      </c>
      <c r="G97" s="178">
        <f t="shared" si="12"/>
        <v>143.25</v>
      </c>
      <c r="H97" s="178">
        <f t="shared" si="12"/>
        <v>142.25</v>
      </c>
      <c r="I97" s="178">
        <f t="shared" si="12"/>
        <v>142.25</v>
      </c>
      <c r="J97" s="23" t="s">
        <v>297</v>
      </c>
    </row>
    <row r="98" spans="1:10" ht="27" x14ac:dyDescent="0.3">
      <c r="A98" s="11" t="s">
        <v>59</v>
      </c>
      <c r="B98" s="262">
        <v>1311</v>
      </c>
      <c r="C98" s="178">
        <f>C99+C100</f>
        <v>508.95699999999999</v>
      </c>
      <c r="D98" s="178">
        <f t="shared" ref="D98:I98" si="13">D99+D100</f>
        <v>170</v>
      </c>
      <c r="E98" s="178">
        <f t="shared" si="13"/>
        <v>127</v>
      </c>
      <c r="F98" s="178">
        <f t="shared" si="13"/>
        <v>32.25</v>
      </c>
      <c r="G98" s="178">
        <f t="shared" si="13"/>
        <v>32.25</v>
      </c>
      <c r="H98" s="178">
        <f t="shared" si="13"/>
        <v>31.25</v>
      </c>
      <c r="I98" s="178">
        <f t="shared" si="13"/>
        <v>31.25</v>
      </c>
      <c r="J98" s="23"/>
    </row>
    <row r="99" spans="1:10" x14ac:dyDescent="0.3">
      <c r="A99" s="11" t="s">
        <v>46</v>
      </c>
      <c r="B99" s="262" t="s">
        <v>220</v>
      </c>
      <c r="C99" s="190">
        <v>189.6</v>
      </c>
      <c r="D99" s="190">
        <v>100</v>
      </c>
      <c r="E99" s="177">
        <v>110</v>
      </c>
      <c r="F99" s="177">
        <v>28</v>
      </c>
      <c r="G99" s="177">
        <v>28</v>
      </c>
      <c r="H99" s="177">
        <v>27</v>
      </c>
      <c r="I99" s="177">
        <v>27</v>
      </c>
      <c r="J99" s="23"/>
    </row>
    <row r="100" spans="1:10" x14ac:dyDescent="0.3">
      <c r="A100" s="11" t="s">
        <v>47</v>
      </c>
      <c r="B100" s="262" t="s">
        <v>221</v>
      </c>
      <c r="C100" s="190">
        <v>319.35700000000003</v>
      </c>
      <c r="D100" s="190">
        <v>70</v>
      </c>
      <c r="E100" s="177">
        <v>17</v>
      </c>
      <c r="F100" s="177">
        <v>4.25</v>
      </c>
      <c r="G100" s="177">
        <v>4.25</v>
      </c>
      <c r="H100" s="177">
        <v>4.25</v>
      </c>
      <c r="I100" s="177">
        <v>4.25</v>
      </c>
      <c r="J100" s="23"/>
    </row>
    <row r="101" spans="1:10" ht="27" x14ac:dyDescent="0.3">
      <c r="A101" s="11" t="s">
        <v>60</v>
      </c>
      <c r="B101" s="262">
        <v>1312</v>
      </c>
      <c r="C101" s="190">
        <v>0</v>
      </c>
      <c r="D101" s="190">
        <v>185</v>
      </c>
      <c r="E101" s="177">
        <v>228</v>
      </c>
      <c r="F101" s="177">
        <v>57</v>
      </c>
      <c r="G101" s="177">
        <v>57</v>
      </c>
      <c r="H101" s="177">
        <v>57</v>
      </c>
      <c r="I101" s="177">
        <v>57</v>
      </c>
      <c r="J101" s="23"/>
    </row>
    <row r="102" spans="1:10" x14ac:dyDescent="0.3">
      <c r="A102" s="11" t="s">
        <v>61</v>
      </c>
      <c r="B102" s="262">
        <v>1313</v>
      </c>
      <c r="C102" s="190">
        <v>0</v>
      </c>
      <c r="D102" s="190">
        <v>350</v>
      </c>
      <c r="E102" s="177">
        <v>201</v>
      </c>
      <c r="F102" s="177">
        <v>50.25</v>
      </c>
      <c r="G102" s="177">
        <v>50.25</v>
      </c>
      <c r="H102" s="177">
        <v>50.25</v>
      </c>
      <c r="I102" s="177">
        <v>50.25</v>
      </c>
      <c r="J102" s="23"/>
    </row>
    <row r="103" spans="1:10" x14ac:dyDescent="0.3">
      <c r="A103" s="11" t="s">
        <v>62</v>
      </c>
      <c r="B103" s="262">
        <v>1314</v>
      </c>
      <c r="C103" s="190">
        <v>20</v>
      </c>
      <c r="D103" s="190">
        <v>10</v>
      </c>
      <c r="E103" s="177">
        <v>15</v>
      </c>
      <c r="F103" s="177">
        <v>3.75</v>
      </c>
      <c r="G103" s="177">
        <v>3.75</v>
      </c>
      <c r="H103" s="177">
        <v>3.75</v>
      </c>
      <c r="I103" s="177">
        <v>3.75</v>
      </c>
      <c r="J103" s="23"/>
    </row>
    <row r="104" spans="1:10" ht="27" x14ac:dyDescent="0.3">
      <c r="A104" s="11" t="s">
        <v>64</v>
      </c>
      <c r="B104" s="262">
        <v>1315</v>
      </c>
      <c r="C104" s="190">
        <v>1.1000000000000001</v>
      </c>
      <c r="D104" s="190">
        <v>5</v>
      </c>
      <c r="E104" s="177">
        <v>0</v>
      </c>
      <c r="F104" s="177">
        <v>0</v>
      </c>
      <c r="G104" s="177">
        <v>0</v>
      </c>
      <c r="H104" s="177">
        <v>0</v>
      </c>
      <c r="I104" s="177">
        <v>0</v>
      </c>
      <c r="J104" s="23"/>
    </row>
    <row r="105" spans="1:10" x14ac:dyDescent="0.3">
      <c r="A105" s="11" t="s">
        <v>63</v>
      </c>
      <c r="B105" s="262">
        <v>1316</v>
      </c>
      <c r="C105" s="190">
        <v>0</v>
      </c>
      <c r="D105" s="190">
        <v>0</v>
      </c>
      <c r="E105" s="177">
        <v>0</v>
      </c>
      <c r="F105" s="177">
        <v>0</v>
      </c>
      <c r="G105" s="177">
        <v>0</v>
      </c>
      <c r="H105" s="177">
        <v>0</v>
      </c>
      <c r="I105" s="177">
        <v>0</v>
      </c>
      <c r="J105" s="23"/>
    </row>
    <row r="106" spans="1:10" ht="27" x14ac:dyDescent="0.3">
      <c r="A106" s="8" t="s">
        <v>138</v>
      </c>
      <c r="B106" s="23">
        <v>1320</v>
      </c>
      <c r="C106" s="190">
        <v>0</v>
      </c>
      <c r="D106" s="190">
        <v>0</v>
      </c>
      <c r="E106" s="177">
        <v>0</v>
      </c>
      <c r="F106" s="177">
        <v>0</v>
      </c>
      <c r="G106" s="177">
        <v>0</v>
      </c>
      <c r="H106" s="177">
        <v>0</v>
      </c>
      <c r="I106" s="177">
        <v>0</v>
      </c>
      <c r="J106" s="23"/>
    </row>
    <row r="107" spans="1:10" x14ac:dyDescent="0.3">
      <c r="A107" s="8" t="s">
        <v>139</v>
      </c>
      <c r="B107" s="23">
        <v>1330</v>
      </c>
      <c r="C107" s="190">
        <v>0</v>
      </c>
      <c r="D107" s="190">
        <v>0</v>
      </c>
      <c r="E107" s="177">
        <v>0</v>
      </c>
      <c r="F107" s="177">
        <v>0</v>
      </c>
      <c r="G107" s="177">
        <v>0</v>
      </c>
      <c r="H107" s="177">
        <v>0</v>
      </c>
      <c r="I107" s="177">
        <v>0</v>
      </c>
      <c r="J107" s="23"/>
    </row>
    <row r="108" spans="1:10" x14ac:dyDescent="0.3">
      <c r="A108" s="8" t="s">
        <v>106</v>
      </c>
      <c r="B108" s="23">
        <v>1340</v>
      </c>
      <c r="C108" s="190">
        <v>0</v>
      </c>
      <c r="D108" s="190">
        <v>50</v>
      </c>
      <c r="E108" s="177">
        <v>50</v>
      </c>
      <c r="F108" s="177">
        <v>12.5</v>
      </c>
      <c r="G108" s="177">
        <v>12.5</v>
      </c>
      <c r="H108" s="177">
        <v>12.5</v>
      </c>
      <c r="I108" s="177">
        <v>12.5</v>
      </c>
      <c r="J108" s="23"/>
    </row>
    <row r="109" spans="1:10" x14ac:dyDescent="0.3">
      <c r="A109" s="8" t="s">
        <v>66</v>
      </c>
      <c r="B109" s="23">
        <v>1350</v>
      </c>
      <c r="C109" s="190">
        <v>0</v>
      </c>
      <c r="D109" s="190">
        <v>0</v>
      </c>
      <c r="E109" s="177">
        <v>0</v>
      </c>
      <c r="F109" s="177">
        <v>0</v>
      </c>
      <c r="G109" s="177">
        <v>0</v>
      </c>
      <c r="H109" s="177">
        <v>0</v>
      </c>
      <c r="I109" s="177">
        <v>0</v>
      </c>
      <c r="J109" s="23"/>
    </row>
    <row r="110" spans="1:10" ht="27" x14ac:dyDescent="0.3">
      <c r="A110" s="8" t="s">
        <v>214</v>
      </c>
      <c r="B110" s="23">
        <v>1360</v>
      </c>
      <c r="C110" s="190">
        <v>63.38</v>
      </c>
      <c r="D110" s="190">
        <v>0</v>
      </c>
      <c r="E110" s="177">
        <v>24.5</v>
      </c>
      <c r="F110" s="177">
        <v>6.125</v>
      </c>
      <c r="G110" s="177">
        <v>6.125</v>
      </c>
      <c r="H110" s="177">
        <v>6.125</v>
      </c>
      <c r="I110" s="177">
        <v>6.125</v>
      </c>
      <c r="J110" s="23"/>
    </row>
    <row r="111" spans="1:10" x14ac:dyDescent="0.3">
      <c r="A111" s="8" t="s">
        <v>48</v>
      </c>
      <c r="B111" s="23">
        <v>1370</v>
      </c>
      <c r="C111" s="190">
        <v>0</v>
      </c>
      <c r="D111" s="190">
        <v>0</v>
      </c>
      <c r="E111" s="177">
        <v>0</v>
      </c>
      <c r="F111" s="177">
        <v>0</v>
      </c>
      <c r="G111" s="177">
        <v>0</v>
      </c>
      <c r="H111" s="177">
        <v>0</v>
      </c>
      <c r="I111" s="177">
        <v>0</v>
      </c>
      <c r="J111" s="23"/>
    </row>
    <row r="112" spans="1:10" ht="27" x14ac:dyDescent="0.3">
      <c r="A112" s="8" t="s">
        <v>216</v>
      </c>
      <c r="B112" s="23">
        <v>1380</v>
      </c>
      <c r="C112" s="190">
        <v>0</v>
      </c>
      <c r="D112" s="190">
        <v>400</v>
      </c>
      <c r="E112" s="177">
        <v>469.5</v>
      </c>
      <c r="F112" s="177">
        <v>117.375</v>
      </c>
      <c r="G112" s="177">
        <v>117.375</v>
      </c>
      <c r="H112" s="177">
        <v>117.375</v>
      </c>
      <c r="I112" s="177">
        <v>117.375</v>
      </c>
      <c r="J112" s="23"/>
    </row>
    <row r="113" spans="1:10" ht="27" x14ac:dyDescent="0.3">
      <c r="A113" s="8" t="s">
        <v>67</v>
      </c>
      <c r="B113" s="23">
        <v>1390</v>
      </c>
      <c r="C113" s="190">
        <v>0</v>
      </c>
      <c r="D113" s="190">
        <v>0</v>
      </c>
      <c r="E113" s="177">
        <v>0</v>
      </c>
      <c r="F113" s="177">
        <v>0</v>
      </c>
      <c r="G113" s="177">
        <v>0</v>
      </c>
      <c r="H113" s="177">
        <v>0</v>
      </c>
      <c r="I113" s="177">
        <v>0</v>
      </c>
      <c r="J113" s="23"/>
    </row>
    <row r="114" spans="1:10" ht="27" x14ac:dyDescent="0.3">
      <c r="A114" s="42" t="s">
        <v>107</v>
      </c>
      <c r="B114" s="23">
        <v>1400</v>
      </c>
      <c r="C114" s="190">
        <v>0</v>
      </c>
      <c r="D114" s="190">
        <v>50</v>
      </c>
      <c r="E114" s="177">
        <v>50</v>
      </c>
      <c r="F114" s="177">
        <v>15</v>
      </c>
      <c r="G114" s="177">
        <v>15</v>
      </c>
      <c r="H114" s="177">
        <v>10</v>
      </c>
      <c r="I114" s="177">
        <v>10</v>
      </c>
      <c r="J114" s="23"/>
    </row>
    <row r="115" spans="1:10" x14ac:dyDescent="0.3">
      <c r="A115" s="8" t="s">
        <v>68</v>
      </c>
      <c r="B115" s="23">
        <v>1410</v>
      </c>
      <c r="C115" s="190">
        <v>74.5</v>
      </c>
      <c r="D115" s="191">
        <v>0</v>
      </c>
      <c r="E115" s="177">
        <v>55</v>
      </c>
      <c r="F115" s="177">
        <v>13.75</v>
      </c>
      <c r="G115" s="177">
        <v>13.75</v>
      </c>
      <c r="H115" s="177">
        <v>13.75</v>
      </c>
      <c r="I115" s="177">
        <v>13.75</v>
      </c>
      <c r="J115" s="23"/>
    </row>
    <row r="116" spans="1:10" x14ac:dyDescent="0.3">
      <c r="A116" s="8" t="s">
        <v>215</v>
      </c>
      <c r="B116" s="262" t="s">
        <v>222</v>
      </c>
      <c r="C116" s="190">
        <v>0</v>
      </c>
      <c r="D116" s="190">
        <v>0</v>
      </c>
      <c r="E116" s="177">
        <v>0</v>
      </c>
      <c r="F116" s="177">
        <v>0</v>
      </c>
      <c r="G116" s="177">
        <v>0</v>
      </c>
      <c r="H116" s="177">
        <v>0</v>
      </c>
      <c r="I116" s="177">
        <v>0</v>
      </c>
      <c r="J116" s="23"/>
    </row>
    <row r="117" spans="1:10" x14ac:dyDescent="0.3">
      <c r="A117" s="8" t="s">
        <v>54</v>
      </c>
      <c r="B117" s="23">
        <v>1420</v>
      </c>
      <c r="C117" s="190">
        <v>23959.862000000001</v>
      </c>
      <c r="D117" s="191">
        <v>7173.4</v>
      </c>
      <c r="E117" s="177">
        <v>6258.9</v>
      </c>
      <c r="F117" s="177">
        <v>1564.7249999999999</v>
      </c>
      <c r="G117" s="177">
        <v>1564.7249999999999</v>
      </c>
      <c r="H117" s="177">
        <v>1564.7249999999999</v>
      </c>
      <c r="I117" s="177">
        <v>1564.7249999999999</v>
      </c>
      <c r="J117" s="23"/>
    </row>
    <row r="118" spans="1:10" x14ac:dyDescent="0.3">
      <c r="A118" s="8" t="s">
        <v>55</v>
      </c>
      <c r="B118" s="23">
        <v>1430</v>
      </c>
      <c r="C118" s="190">
        <v>5159.95</v>
      </c>
      <c r="D118" s="191">
        <v>1578.15</v>
      </c>
      <c r="E118" s="177">
        <v>1471.15</v>
      </c>
      <c r="F118" s="177">
        <v>367.78699999999998</v>
      </c>
      <c r="G118" s="177">
        <v>367.78699999999998</v>
      </c>
      <c r="H118" s="177">
        <v>367.78699999999998</v>
      </c>
      <c r="I118" s="177">
        <v>367.78699999999998</v>
      </c>
      <c r="J118" s="23"/>
    </row>
    <row r="119" spans="1:10" x14ac:dyDescent="0.3">
      <c r="A119" s="8" t="s">
        <v>57</v>
      </c>
      <c r="B119" s="23">
        <v>1440</v>
      </c>
      <c r="C119" s="190">
        <v>355.98</v>
      </c>
      <c r="D119" s="191">
        <v>385.2</v>
      </c>
      <c r="E119" s="177">
        <v>438.2</v>
      </c>
      <c r="F119" s="177">
        <v>109.55</v>
      </c>
      <c r="G119" s="177">
        <v>109.55</v>
      </c>
      <c r="H119" s="177">
        <v>109.55</v>
      </c>
      <c r="I119" s="177">
        <v>109.55</v>
      </c>
      <c r="J119" s="23"/>
    </row>
    <row r="120" spans="1:10" ht="39.6" x14ac:dyDescent="0.3">
      <c r="A120" s="8" t="s">
        <v>65</v>
      </c>
      <c r="B120" s="23">
        <v>1450</v>
      </c>
      <c r="C120" s="190">
        <v>0</v>
      </c>
      <c r="D120" s="190">
        <v>0</v>
      </c>
      <c r="E120" s="190">
        <v>0</v>
      </c>
      <c r="F120" s="190">
        <v>0</v>
      </c>
      <c r="G120" s="190">
        <v>0</v>
      </c>
      <c r="H120" s="190">
        <v>0</v>
      </c>
      <c r="I120" s="190">
        <v>0</v>
      </c>
      <c r="J120" s="211" t="s">
        <v>298</v>
      </c>
    </row>
    <row r="121" spans="1:10" x14ac:dyDescent="0.3">
      <c r="A121" s="8"/>
      <c r="B121" s="262" t="s">
        <v>223</v>
      </c>
      <c r="C121" s="190">
        <v>0</v>
      </c>
      <c r="D121" s="190">
        <v>0</v>
      </c>
      <c r="E121" s="190">
        <v>0</v>
      </c>
      <c r="F121" s="190">
        <v>0</v>
      </c>
      <c r="G121" s="190">
        <v>0</v>
      </c>
      <c r="H121" s="190">
        <v>0</v>
      </c>
      <c r="I121" s="190">
        <v>0</v>
      </c>
      <c r="J121" s="23"/>
    </row>
    <row r="122" spans="1:10" x14ac:dyDescent="0.3">
      <c r="A122" s="264" t="s">
        <v>99</v>
      </c>
      <c r="B122" s="216">
        <v>1500</v>
      </c>
      <c r="C122" s="178">
        <f>C123+C124+C125+C126+C127</f>
        <v>0</v>
      </c>
      <c r="D122" s="178">
        <f t="shared" ref="D122:I122" si="14">D123+D124+D125+D126+D127</f>
        <v>0</v>
      </c>
      <c r="E122" s="178">
        <f t="shared" si="14"/>
        <v>0</v>
      </c>
      <c r="F122" s="178">
        <f t="shared" si="14"/>
        <v>0</v>
      </c>
      <c r="G122" s="178">
        <f t="shared" si="14"/>
        <v>0</v>
      </c>
      <c r="H122" s="178">
        <f t="shared" si="14"/>
        <v>0</v>
      </c>
      <c r="I122" s="178">
        <f t="shared" si="14"/>
        <v>0</v>
      </c>
      <c r="J122" s="23" t="s">
        <v>319</v>
      </c>
    </row>
    <row r="123" spans="1:10" x14ac:dyDescent="0.3">
      <c r="A123" s="8" t="s">
        <v>71</v>
      </c>
      <c r="B123" s="23">
        <v>1510</v>
      </c>
      <c r="C123" s="192">
        <v>0</v>
      </c>
      <c r="D123" s="192">
        <v>0</v>
      </c>
      <c r="E123" s="192">
        <v>0</v>
      </c>
      <c r="F123" s="192">
        <v>0</v>
      </c>
      <c r="G123" s="192">
        <v>0</v>
      </c>
      <c r="H123" s="192">
        <v>0</v>
      </c>
      <c r="I123" s="192">
        <v>0</v>
      </c>
      <c r="J123" s="23"/>
    </row>
    <row r="124" spans="1:10" x14ac:dyDescent="0.3">
      <c r="A124" s="8" t="s">
        <v>54</v>
      </c>
      <c r="B124" s="23">
        <v>1520</v>
      </c>
      <c r="C124" s="192">
        <v>0</v>
      </c>
      <c r="D124" s="192">
        <v>0</v>
      </c>
      <c r="E124" s="192">
        <v>0</v>
      </c>
      <c r="F124" s="192">
        <v>0</v>
      </c>
      <c r="G124" s="192">
        <v>0</v>
      </c>
      <c r="H124" s="192">
        <v>0</v>
      </c>
      <c r="I124" s="192">
        <v>0</v>
      </c>
      <c r="J124" s="23"/>
    </row>
    <row r="125" spans="1:10" x14ac:dyDescent="0.3">
      <c r="A125" s="8" t="s">
        <v>55</v>
      </c>
      <c r="B125" s="23">
        <v>1530</v>
      </c>
      <c r="C125" s="192">
        <v>0</v>
      </c>
      <c r="D125" s="192">
        <v>0</v>
      </c>
      <c r="E125" s="192">
        <v>0</v>
      </c>
      <c r="F125" s="192">
        <v>0</v>
      </c>
      <c r="G125" s="192">
        <v>0</v>
      </c>
      <c r="H125" s="192">
        <v>0</v>
      </c>
      <c r="I125" s="192">
        <v>0</v>
      </c>
      <c r="J125" s="23"/>
    </row>
    <row r="126" spans="1:10" x14ac:dyDescent="0.3">
      <c r="A126" s="8" t="s">
        <v>57</v>
      </c>
      <c r="B126" s="23">
        <v>1540</v>
      </c>
      <c r="C126" s="192">
        <v>0</v>
      </c>
      <c r="D126" s="192">
        <v>0</v>
      </c>
      <c r="E126" s="192">
        <v>0</v>
      </c>
      <c r="F126" s="192">
        <v>0</v>
      </c>
      <c r="G126" s="192">
        <v>0</v>
      </c>
      <c r="H126" s="192">
        <v>0</v>
      </c>
      <c r="I126" s="192">
        <v>0</v>
      </c>
      <c r="J126" s="23"/>
    </row>
    <row r="127" spans="1:10" ht="27" x14ac:dyDescent="0.3">
      <c r="A127" s="8" t="s">
        <v>136</v>
      </c>
      <c r="B127" s="23">
        <v>1550</v>
      </c>
      <c r="C127" s="192">
        <v>0</v>
      </c>
      <c r="D127" s="192">
        <v>0</v>
      </c>
      <c r="E127" s="192">
        <v>0</v>
      </c>
      <c r="F127" s="192">
        <v>0</v>
      </c>
      <c r="G127" s="192">
        <v>0</v>
      </c>
      <c r="H127" s="192">
        <v>0</v>
      </c>
      <c r="I127" s="192">
        <v>0</v>
      </c>
      <c r="J127" s="23" t="s">
        <v>299</v>
      </c>
    </row>
    <row r="128" spans="1:10" x14ac:dyDescent="0.3">
      <c r="A128" s="8" t="s">
        <v>215</v>
      </c>
      <c r="B128" s="12">
        <v>1551</v>
      </c>
      <c r="C128" s="192">
        <v>0</v>
      </c>
      <c r="D128" s="192">
        <v>0</v>
      </c>
      <c r="E128" s="192">
        <v>0</v>
      </c>
      <c r="F128" s="192">
        <v>0</v>
      </c>
      <c r="G128" s="192">
        <v>0</v>
      </c>
      <c r="H128" s="192">
        <v>0</v>
      </c>
      <c r="I128" s="192">
        <v>0</v>
      </c>
      <c r="J128" s="8"/>
    </row>
    <row r="129" spans="1:12" ht="26.4" x14ac:dyDescent="0.3">
      <c r="A129" s="179" t="s">
        <v>218</v>
      </c>
      <c r="B129" s="24">
        <v>1600</v>
      </c>
      <c r="C129" s="192">
        <v>0</v>
      </c>
      <c r="D129" s="192">
        <v>0</v>
      </c>
      <c r="E129" s="192">
        <v>0</v>
      </c>
      <c r="F129" s="192">
        <v>0</v>
      </c>
      <c r="G129" s="192">
        <v>0</v>
      </c>
      <c r="H129" s="192">
        <v>0</v>
      </c>
      <c r="I129" s="192">
        <v>0</v>
      </c>
      <c r="J129" s="8"/>
    </row>
    <row r="130" spans="1:12" ht="26.4" x14ac:dyDescent="0.3">
      <c r="A130" s="179" t="s">
        <v>219</v>
      </c>
      <c r="B130" s="24">
        <v>1700</v>
      </c>
      <c r="C130" s="192">
        <v>0</v>
      </c>
      <c r="D130" s="192">
        <v>0</v>
      </c>
      <c r="E130" s="192">
        <v>0</v>
      </c>
      <c r="F130" s="192">
        <v>0</v>
      </c>
      <c r="G130" s="192">
        <v>0</v>
      </c>
      <c r="H130" s="192">
        <v>0</v>
      </c>
      <c r="I130" s="192">
        <v>0</v>
      </c>
      <c r="J130" s="8"/>
    </row>
    <row r="131" spans="1:12" x14ac:dyDescent="0.3">
      <c r="A131" s="304" t="s">
        <v>69</v>
      </c>
      <c r="B131" s="305"/>
      <c r="C131" s="305"/>
      <c r="D131" s="305"/>
      <c r="E131" s="305"/>
      <c r="F131" s="305"/>
      <c r="G131" s="305"/>
      <c r="H131" s="305"/>
      <c r="I131" s="305"/>
      <c r="J131" s="306"/>
    </row>
    <row r="132" spans="1:12" x14ac:dyDescent="0.3">
      <c r="A132" s="8" t="s">
        <v>70</v>
      </c>
      <c r="B132" s="23">
        <v>2000</v>
      </c>
      <c r="C132" s="192">
        <f>C85+C117+C124</f>
        <v>23959.862000000001</v>
      </c>
      <c r="D132" s="192">
        <f>D85+D117+D124</f>
        <v>26627.4</v>
      </c>
      <c r="E132" s="192">
        <f>E85+E117+E124</f>
        <v>26627.4</v>
      </c>
      <c r="F132" s="192">
        <f>F85+F117+F124</f>
        <v>6656.85</v>
      </c>
      <c r="G132" s="192">
        <f t="shared" ref="G132:I132" si="15">G85+G117+G124</f>
        <v>6656.85</v>
      </c>
      <c r="H132" s="192">
        <f t="shared" si="15"/>
        <v>6656.85</v>
      </c>
      <c r="I132" s="192">
        <f t="shared" si="15"/>
        <v>6656.85</v>
      </c>
      <c r="J132" s="23" t="s">
        <v>320</v>
      </c>
    </row>
    <row r="133" spans="1:12" ht="18.75" customHeight="1" x14ac:dyDescent="0.3">
      <c r="A133" s="37" t="s">
        <v>101</v>
      </c>
      <c r="B133" s="262">
        <v>2001</v>
      </c>
      <c r="C133" s="190">
        <v>5662.89</v>
      </c>
      <c r="D133" s="191">
        <v>4732.13</v>
      </c>
      <c r="E133" s="191">
        <v>5169.473</v>
      </c>
      <c r="F133" s="191">
        <v>1292.367</v>
      </c>
      <c r="G133" s="191">
        <v>1292.367</v>
      </c>
      <c r="H133" s="191">
        <v>1292.367</v>
      </c>
      <c r="I133" s="191">
        <v>1292.367</v>
      </c>
      <c r="J133" s="23"/>
    </row>
    <row r="134" spans="1:12" x14ac:dyDescent="0.3">
      <c r="A134" s="8" t="s">
        <v>55</v>
      </c>
      <c r="B134" s="23">
        <v>2010</v>
      </c>
      <c r="C134" s="177">
        <f>C86+C118+C125</f>
        <v>5159.95</v>
      </c>
      <c r="D134" s="177">
        <f>D86+D118+D125</f>
        <v>5858.0499999999993</v>
      </c>
      <c r="E134" s="177">
        <f>E86+E118+E125</f>
        <v>5858.0499999999993</v>
      </c>
      <c r="F134" s="177">
        <f t="shared" ref="F134:I134" si="16">F86+F118+F125</f>
        <v>1464.5070000000001</v>
      </c>
      <c r="G134" s="177">
        <f t="shared" si="16"/>
        <v>1464.5070000000001</v>
      </c>
      <c r="H134" s="177">
        <f t="shared" si="16"/>
        <v>1464.5170000000001</v>
      </c>
      <c r="I134" s="177">
        <f t="shared" si="16"/>
        <v>1464.5170000000001</v>
      </c>
      <c r="J134" s="23" t="s">
        <v>321</v>
      </c>
      <c r="L134" s="265"/>
    </row>
    <row r="135" spans="1:12" x14ac:dyDescent="0.3">
      <c r="A135" s="37" t="s">
        <v>101</v>
      </c>
      <c r="B135" s="266">
        <v>2011</v>
      </c>
      <c r="C135" s="193">
        <v>1225.7139999999999</v>
      </c>
      <c r="D135" s="194">
        <v>1041.07</v>
      </c>
      <c r="E135" s="194">
        <v>1143.0709999999999</v>
      </c>
      <c r="F135" s="194">
        <v>285.767</v>
      </c>
      <c r="G135" s="194">
        <v>285.767</v>
      </c>
      <c r="H135" s="194">
        <v>285.767</v>
      </c>
      <c r="I135" s="194">
        <v>285.767</v>
      </c>
      <c r="J135" s="23"/>
      <c r="L135" s="267"/>
    </row>
    <row r="136" spans="1:12" ht="27" x14ac:dyDescent="0.3">
      <c r="A136" s="8" t="s">
        <v>71</v>
      </c>
      <c r="B136" s="261">
        <v>2020</v>
      </c>
      <c r="C136" s="195">
        <f>C63+C71+C98+C110+C111+C123</f>
        <v>3272.364</v>
      </c>
      <c r="D136" s="195">
        <f>D63+D71+D98+D110+D111+D123</f>
        <v>3303.5</v>
      </c>
      <c r="E136" s="195">
        <f>E63+E71+E98+E110+E111+E123</f>
        <v>3285</v>
      </c>
      <c r="F136" s="195">
        <f>F63+F71+F98+F110+F111+F123</f>
        <v>821.75</v>
      </c>
      <c r="G136" s="195">
        <f t="shared" ref="G136:I136" si="17">G63+G71+G98+G110+G111+G123</f>
        <v>821.75</v>
      </c>
      <c r="H136" s="195">
        <f t="shared" si="17"/>
        <v>820.75</v>
      </c>
      <c r="I136" s="195">
        <f t="shared" si="17"/>
        <v>820.75</v>
      </c>
      <c r="J136" s="23" t="s">
        <v>347</v>
      </c>
    </row>
    <row r="137" spans="1:12" x14ac:dyDescent="0.3">
      <c r="A137" s="37" t="s">
        <v>101</v>
      </c>
      <c r="B137" s="266">
        <v>2021</v>
      </c>
      <c r="C137" s="193">
        <v>585.625</v>
      </c>
      <c r="D137" s="191">
        <v>1680.35</v>
      </c>
      <c r="E137" s="194">
        <v>1918.654</v>
      </c>
      <c r="F137" s="194">
        <v>479.66</v>
      </c>
      <c r="G137" s="194">
        <v>479.66</v>
      </c>
      <c r="H137" s="194">
        <v>479.66</v>
      </c>
      <c r="I137" s="194">
        <v>479.67</v>
      </c>
      <c r="J137" s="23"/>
      <c r="L137" s="267"/>
    </row>
    <row r="138" spans="1:12" ht="27" x14ac:dyDescent="0.3">
      <c r="A138" s="8" t="s">
        <v>216</v>
      </c>
      <c r="B138" s="261">
        <v>2030</v>
      </c>
      <c r="C138" s="176">
        <f>C72+C112</f>
        <v>2102.6509999999998</v>
      </c>
      <c r="D138" s="176">
        <f>D72+D112</f>
        <v>3136.65</v>
      </c>
      <c r="E138" s="176">
        <f>E72+E112</f>
        <v>3179.15</v>
      </c>
      <c r="F138" s="176">
        <f t="shared" ref="F138:I138" si="18">F72+F112</f>
        <v>804.78</v>
      </c>
      <c r="G138" s="176">
        <f t="shared" si="18"/>
        <v>784.78</v>
      </c>
      <c r="H138" s="176">
        <f t="shared" si="18"/>
        <v>784.79</v>
      </c>
      <c r="I138" s="176">
        <f t="shared" si="18"/>
        <v>804.8</v>
      </c>
      <c r="J138" s="23" t="s">
        <v>318</v>
      </c>
    </row>
    <row r="139" spans="1:12" x14ac:dyDescent="0.3">
      <c r="A139" s="37" t="s">
        <v>101</v>
      </c>
      <c r="B139" s="266">
        <v>2031</v>
      </c>
      <c r="C139" s="193">
        <v>1725.4110000000001</v>
      </c>
      <c r="D139" s="194">
        <v>3136.65</v>
      </c>
      <c r="E139" s="194">
        <v>2337.2689999999998</v>
      </c>
      <c r="F139" s="194">
        <v>584.32000000000005</v>
      </c>
      <c r="G139" s="194">
        <v>584.32000000000005</v>
      </c>
      <c r="H139" s="194">
        <v>584.32000000000005</v>
      </c>
      <c r="I139" s="194">
        <v>584.30999999999995</v>
      </c>
      <c r="J139" s="23"/>
    </row>
    <row r="140" spans="1:12" x14ac:dyDescent="0.3">
      <c r="A140" s="8" t="s">
        <v>57</v>
      </c>
      <c r="B140" s="261">
        <v>2040</v>
      </c>
      <c r="C140" s="176">
        <f>C93+C119+C126</f>
        <v>5614.2999999999993</v>
      </c>
      <c r="D140" s="176">
        <f>D93+D119+D126</f>
        <v>6169.2</v>
      </c>
      <c r="E140" s="176">
        <f>E93+E119+E126</f>
        <v>6169.2</v>
      </c>
      <c r="F140" s="176">
        <f t="shared" ref="F140:I140" si="19">F93+F119+F126</f>
        <v>1542.3</v>
      </c>
      <c r="G140" s="176">
        <f t="shared" si="19"/>
        <v>1542.3</v>
      </c>
      <c r="H140" s="176">
        <f t="shared" si="19"/>
        <v>1542.3</v>
      </c>
      <c r="I140" s="176">
        <f t="shared" si="19"/>
        <v>1542.3</v>
      </c>
      <c r="J140" s="23" t="s">
        <v>322</v>
      </c>
    </row>
    <row r="141" spans="1:12" ht="27" x14ac:dyDescent="0.3">
      <c r="A141" s="8" t="s">
        <v>72</v>
      </c>
      <c r="B141" s="261">
        <v>2050</v>
      </c>
      <c r="C141" s="195">
        <f>C94+C115+C127+C129+C130</f>
        <v>74.5</v>
      </c>
      <c r="D141" s="195">
        <f t="shared" ref="D141" si="20">D94+D115+D127+D129+D130</f>
        <v>400</v>
      </c>
      <c r="E141" s="195">
        <f>E94+E115+E127+E129+E130</f>
        <v>455</v>
      </c>
      <c r="F141" s="195">
        <v>113.75</v>
      </c>
      <c r="G141" s="195">
        <v>113.75</v>
      </c>
      <c r="H141" s="195">
        <v>113.75</v>
      </c>
      <c r="I141" s="195">
        <v>113.75</v>
      </c>
      <c r="J141" s="23" t="s">
        <v>323</v>
      </c>
    </row>
    <row r="142" spans="1:12" x14ac:dyDescent="0.3">
      <c r="A142" s="37" t="s">
        <v>101</v>
      </c>
      <c r="B142" s="266">
        <v>2051</v>
      </c>
      <c r="C142" s="193">
        <v>0</v>
      </c>
      <c r="D142" s="193">
        <v>400</v>
      </c>
      <c r="E142" s="193">
        <v>400</v>
      </c>
      <c r="F142" s="193">
        <v>400</v>
      </c>
      <c r="G142" s="193">
        <v>0</v>
      </c>
      <c r="H142" s="193">
        <v>0</v>
      </c>
      <c r="I142" s="193">
        <v>0</v>
      </c>
      <c r="J142" s="23"/>
    </row>
    <row r="143" spans="1:12" ht="30" customHeight="1" x14ac:dyDescent="0.3">
      <c r="A143" s="264" t="s">
        <v>337</v>
      </c>
      <c r="B143" s="268">
        <v>2060</v>
      </c>
      <c r="C143" s="196">
        <f>C132+C134+C136+C138+C140+C141</f>
        <v>40183.627000000008</v>
      </c>
      <c r="D143" s="196">
        <f>D132+D134+D136+D138+D140+D141</f>
        <v>45494.799999999996</v>
      </c>
      <c r="E143" s="196">
        <f>E132+E134+E136+E138+E140+E141</f>
        <v>45573.799999999996</v>
      </c>
      <c r="F143" s="196">
        <f t="shared" ref="F143:I143" si="21">F132+F134+F136+F138+F140+F141</f>
        <v>11403.937</v>
      </c>
      <c r="G143" s="196">
        <f t="shared" si="21"/>
        <v>11383.937</v>
      </c>
      <c r="H143" s="196">
        <f t="shared" si="21"/>
        <v>11382.956999999999</v>
      </c>
      <c r="I143" s="196">
        <f t="shared" si="21"/>
        <v>11402.966999999999</v>
      </c>
      <c r="J143" s="23"/>
    </row>
    <row r="144" spans="1:12" x14ac:dyDescent="0.3">
      <c r="A144" s="307" t="s">
        <v>73</v>
      </c>
      <c r="B144" s="308"/>
      <c r="C144" s="308"/>
      <c r="D144" s="308"/>
      <c r="E144" s="308"/>
      <c r="F144" s="308"/>
      <c r="G144" s="308"/>
      <c r="H144" s="308"/>
      <c r="I144" s="308"/>
      <c r="J144" s="309"/>
    </row>
    <row r="145" spans="1:10" ht="26.4" x14ac:dyDescent="0.3">
      <c r="A145" s="179" t="s">
        <v>74</v>
      </c>
      <c r="B145" s="268">
        <v>3000</v>
      </c>
      <c r="C145" s="197">
        <f>C146+C147</f>
        <v>0</v>
      </c>
      <c r="D145" s="197">
        <f t="shared" ref="D145:I145" si="22">D146+D147</f>
        <v>0</v>
      </c>
      <c r="E145" s="197">
        <f t="shared" si="22"/>
        <v>0</v>
      </c>
      <c r="F145" s="197">
        <f t="shared" si="22"/>
        <v>0</v>
      </c>
      <c r="G145" s="197">
        <f t="shared" si="22"/>
        <v>0</v>
      </c>
      <c r="H145" s="197">
        <f t="shared" si="22"/>
        <v>0</v>
      </c>
      <c r="I145" s="197">
        <f t="shared" si="22"/>
        <v>0</v>
      </c>
      <c r="J145" s="23" t="s">
        <v>310</v>
      </c>
    </row>
    <row r="146" spans="1:10" ht="39.6" x14ac:dyDescent="0.3">
      <c r="A146" s="36" t="s">
        <v>75</v>
      </c>
      <c r="B146" s="266">
        <v>3001</v>
      </c>
      <c r="C146" s="193">
        <v>0</v>
      </c>
      <c r="D146" s="193">
        <v>0</v>
      </c>
      <c r="E146" s="193">
        <v>0</v>
      </c>
      <c r="F146" s="193">
        <v>0</v>
      </c>
      <c r="G146" s="193">
        <v>0</v>
      </c>
      <c r="H146" s="193">
        <v>0</v>
      </c>
      <c r="I146" s="193">
        <v>0</v>
      </c>
      <c r="J146" s="23"/>
    </row>
    <row r="147" spans="1:10" ht="26.4" x14ac:dyDescent="0.3">
      <c r="A147" s="36" t="s">
        <v>309</v>
      </c>
      <c r="B147" s="266">
        <v>3002</v>
      </c>
      <c r="C147" s="193">
        <v>0</v>
      </c>
      <c r="D147" s="193">
        <v>0</v>
      </c>
      <c r="E147" s="193">
        <v>0</v>
      </c>
      <c r="F147" s="193">
        <v>0</v>
      </c>
      <c r="G147" s="193">
        <v>0</v>
      </c>
      <c r="H147" s="193">
        <v>0</v>
      </c>
      <c r="I147" s="193">
        <v>0</v>
      </c>
      <c r="J147" s="23"/>
    </row>
    <row r="148" spans="1:10" ht="27" x14ac:dyDescent="0.3">
      <c r="A148" s="179" t="s">
        <v>76</v>
      </c>
      <c r="B148" s="268">
        <v>3100</v>
      </c>
      <c r="C148" s="197">
        <f>C149+C151+C153+C155+C157+C159</f>
        <v>0</v>
      </c>
      <c r="D148" s="197">
        <f t="shared" ref="D148:I148" si="23">D149+D151+D153+D155+D157+D159</f>
        <v>0</v>
      </c>
      <c r="E148" s="197">
        <f t="shared" si="23"/>
        <v>0</v>
      </c>
      <c r="F148" s="197">
        <f t="shared" si="23"/>
        <v>0</v>
      </c>
      <c r="G148" s="197">
        <f t="shared" si="23"/>
        <v>0</v>
      </c>
      <c r="H148" s="197">
        <f t="shared" si="23"/>
        <v>0</v>
      </c>
      <c r="I148" s="197">
        <f t="shared" si="23"/>
        <v>0</v>
      </c>
      <c r="J148" s="23" t="s">
        <v>311</v>
      </c>
    </row>
    <row r="149" spans="1:10" ht="18" customHeight="1" x14ac:dyDescent="0.3">
      <c r="A149" s="25" t="s">
        <v>77</v>
      </c>
      <c r="B149" s="23">
        <v>3110</v>
      </c>
      <c r="C149" s="192">
        <v>0</v>
      </c>
      <c r="D149" s="192">
        <v>0</v>
      </c>
      <c r="E149" s="192">
        <v>0</v>
      </c>
      <c r="F149" s="192">
        <v>0</v>
      </c>
      <c r="G149" s="192">
        <v>0</v>
      </c>
      <c r="H149" s="192">
        <v>0</v>
      </c>
      <c r="I149" s="192">
        <v>0</v>
      </c>
      <c r="J149" s="23"/>
    </row>
    <row r="150" spans="1:10" ht="18" customHeight="1" x14ac:dyDescent="0.3">
      <c r="A150" s="37" t="s">
        <v>101</v>
      </c>
      <c r="B150" s="262">
        <v>3111</v>
      </c>
      <c r="C150" s="192">
        <v>0</v>
      </c>
      <c r="D150" s="192">
        <v>0</v>
      </c>
      <c r="E150" s="192">
        <v>0</v>
      </c>
      <c r="F150" s="192">
        <v>0</v>
      </c>
      <c r="G150" s="192">
        <v>0</v>
      </c>
      <c r="H150" s="192">
        <v>0</v>
      </c>
      <c r="I150" s="192">
        <v>0</v>
      </c>
      <c r="J150" s="23"/>
    </row>
    <row r="151" spans="1:10" ht="18" customHeight="1" x14ac:dyDescent="0.3">
      <c r="A151" s="25" t="s">
        <v>78</v>
      </c>
      <c r="B151" s="23">
        <v>3120</v>
      </c>
      <c r="C151" s="192">
        <v>0</v>
      </c>
      <c r="D151" s="192">
        <v>0</v>
      </c>
      <c r="E151" s="192">
        <v>0</v>
      </c>
      <c r="F151" s="192">
        <v>0</v>
      </c>
      <c r="G151" s="192">
        <v>0</v>
      </c>
      <c r="H151" s="192">
        <v>0</v>
      </c>
      <c r="I151" s="192">
        <v>0</v>
      </c>
      <c r="J151" s="23"/>
    </row>
    <row r="152" spans="1:10" ht="18" customHeight="1" x14ac:dyDescent="0.3">
      <c r="A152" s="37" t="s">
        <v>101</v>
      </c>
      <c r="B152" s="262">
        <v>3121</v>
      </c>
      <c r="C152" s="192">
        <v>0</v>
      </c>
      <c r="D152" s="192">
        <v>0</v>
      </c>
      <c r="E152" s="192">
        <v>0</v>
      </c>
      <c r="F152" s="192">
        <v>0</v>
      </c>
      <c r="G152" s="192">
        <v>0</v>
      </c>
      <c r="H152" s="192">
        <v>0</v>
      </c>
      <c r="I152" s="192">
        <v>0</v>
      </c>
      <c r="J152" s="23"/>
    </row>
    <row r="153" spans="1:10" ht="26.4" x14ac:dyDescent="0.3">
      <c r="A153" s="25" t="s">
        <v>79</v>
      </c>
      <c r="B153" s="23">
        <v>3130</v>
      </c>
      <c r="C153" s="192">
        <v>0</v>
      </c>
      <c r="D153" s="192">
        <v>0</v>
      </c>
      <c r="E153" s="192">
        <v>0</v>
      </c>
      <c r="F153" s="192">
        <v>0</v>
      </c>
      <c r="G153" s="192">
        <v>0</v>
      </c>
      <c r="H153" s="192">
        <v>0</v>
      </c>
      <c r="I153" s="192">
        <v>0</v>
      </c>
      <c r="J153" s="23"/>
    </row>
    <row r="154" spans="1:10" x14ac:dyDescent="0.3">
      <c r="A154" s="37" t="s">
        <v>101</v>
      </c>
      <c r="B154" s="262">
        <v>3131</v>
      </c>
      <c r="C154" s="192">
        <v>0</v>
      </c>
      <c r="D154" s="192">
        <v>0</v>
      </c>
      <c r="E154" s="192">
        <v>0</v>
      </c>
      <c r="F154" s="192">
        <v>0</v>
      </c>
      <c r="G154" s="192">
        <v>0</v>
      </c>
      <c r="H154" s="192">
        <v>0</v>
      </c>
      <c r="I154" s="192">
        <v>0</v>
      </c>
      <c r="J154" s="23"/>
    </row>
    <row r="155" spans="1:10" ht="26.4" x14ac:dyDescent="0.3">
      <c r="A155" s="25" t="s">
        <v>80</v>
      </c>
      <c r="B155" s="23">
        <v>3140</v>
      </c>
      <c r="C155" s="192">
        <v>0</v>
      </c>
      <c r="D155" s="192">
        <v>0</v>
      </c>
      <c r="E155" s="192">
        <v>0</v>
      </c>
      <c r="F155" s="192">
        <v>0</v>
      </c>
      <c r="G155" s="192">
        <v>0</v>
      </c>
      <c r="H155" s="192">
        <v>0</v>
      </c>
      <c r="I155" s="192">
        <v>0</v>
      </c>
      <c r="J155" s="23"/>
    </row>
    <row r="156" spans="1:10" x14ac:dyDescent="0.3">
      <c r="A156" s="37" t="s">
        <v>101</v>
      </c>
      <c r="B156" s="262">
        <v>3141</v>
      </c>
      <c r="C156" s="192">
        <v>0</v>
      </c>
      <c r="D156" s="192">
        <v>0</v>
      </c>
      <c r="E156" s="192">
        <v>0</v>
      </c>
      <c r="F156" s="192">
        <v>0</v>
      </c>
      <c r="G156" s="192">
        <v>0</v>
      </c>
      <c r="H156" s="192">
        <v>0</v>
      </c>
      <c r="I156" s="192">
        <v>0</v>
      </c>
      <c r="J156" s="23"/>
    </row>
    <row r="157" spans="1:10" ht="39.6" x14ac:dyDescent="0.3">
      <c r="A157" s="25" t="s">
        <v>81</v>
      </c>
      <c r="B157" s="23">
        <v>3150</v>
      </c>
      <c r="C157" s="192">
        <v>0</v>
      </c>
      <c r="D157" s="192">
        <v>0</v>
      </c>
      <c r="E157" s="192">
        <v>0</v>
      </c>
      <c r="F157" s="192">
        <v>0</v>
      </c>
      <c r="G157" s="192">
        <v>0</v>
      </c>
      <c r="H157" s="192">
        <v>0</v>
      </c>
      <c r="I157" s="192">
        <v>0</v>
      </c>
      <c r="J157" s="23"/>
    </row>
    <row r="158" spans="1:10" x14ac:dyDescent="0.3">
      <c r="A158" s="37" t="s">
        <v>101</v>
      </c>
      <c r="B158" s="262">
        <v>3151</v>
      </c>
      <c r="C158" s="192">
        <v>0</v>
      </c>
      <c r="D158" s="192">
        <v>0</v>
      </c>
      <c r="E158" s="192">
        <v>0</v>
      </c>
      <c r="F158" s="192">
        <v>0</v>
      </c>
      <c r="G158" s="192">
        <v>0</v>
      </c>
      <c r="H158" s="192">
        <v>0</v>
      </c>
      <c r="I158" s="192">
        <v>0</v>
      </c>
      <c r="J158" s="23"/>
    </row>
    <row r="159" spans="1:10" x14ac:dyDescent="0.3">
      <c r="A159" s="25" t="s">
        <v>82</v>
      </c>
      <c r="B159" s="23">
        <v>3160</v>
      </c>
      <c r="C159" s="192">
        <v>0</v>
      </c>
      <c r="D159" s="192">
        <v>0</v>
      </c>
      <c r="E159" s="192">
        <v>0</v>
      </c>
      <c r="F159" s="192">
        <v>0</v>
      </c>
      <c r="G159" s="192">
        <v>0</v>
      </c>
      <c r="H159" s="192">
        <v>0</v>
      </c>
      <c r="I159" s="192">
        <v>0</v>
      </c>
      <c r="J159" s="23"/>
    </row>
    <row r="160" spans="1:10" x14ac:dyDescent="0.3">
      <c r="A160" s="37" t="s">
        <v>101</v>
      </c>
      <c r="B160" s="262">
        <v>3161</v>
      </c>
      <c r="C160" s="192">
        <v>0</v>
      </c>
      <c r="D160" s="192">
        <v>0</v>
      </c>
      <c r="E160" s="192">
        <v>0</v>
      </c>
      <c r="F160" s="192">
        <v>0</v>
      </c>
      <c r="G160" s="192">
        <v>0</v>
      </c>
      <c r="H160" s="192">
        <v>0</v>
      </c>
      <c r="I160" s="192">
        <v>0</v>
      </c>
      <c r="J160" s="23"/>
    </row>
    <row r="161" spans="1:12" x14ac:dyDescent="0.3">
      <c r="A161" s="314" t="s">
        <v>83</v>
      </c>
      <c r="B161" s="315"/>
      <c r="C161" s="315"/>
      <c r="D161" s="315"/>
      <c r="E161" s="315"/>
      <c r="F161" s="315"/>
      <c r="G161" s="315"/>
      <c r="H161" s="315"/>
      <c r="I161" s="315"/>
      <c r="J161" s="316"/>
    </row>
    <row r="162" spans="1:12" ht="26.4" x14ac:dyDescent="0.3">
      <c r="A162" s="179" t="s">
        <v>84</v>
      </c>
      <c r="B162" s="216">
        <v>4000</v>
      </c>
      <c r="C162" s="178">
        <f>C163+C164+C165+C166</f>
        <v>0</v>
      </c>
      <c r="D162" s="178">
        <f t="shared" ref="D162:I162" si="24">D163+D164+D165+D166</f>
        <v>0</v>
      </c>
      <c r="E162" s="178">
        <f t="shared" si="24"/>
        <v>0</v>
      </c>
      <c r="F162" s="178">
        <f t="shared" si="24"/>
        <v>0</v>
      </c>
      <c r="G162" s="178">
        <f t="shared" si="24"/>
        <v>0</v>
      </c>
      <c r="H162" s="178">
        <f t="shared" si="24"/>
        <v>0</v>
      </c>
      <c r="I162" s="178">
        <f t="shared" si="24"/>
        <v>0</v>
      </c>
      <c r="J162" s="23" t="s">
        <v>312</v>
      </c>
    </row>
    <row r="163" spans="1:12" x14ac:dyDescent="0.3">
      <c r="A163" s="269" t="s">
        <v>85</v>
      </c>
      <c r="B163" s="262">
        <v>4001</v>
      </c>
      <c r="C163" s="190">
        <v>0</v>
      </c>
      <c r="D163" s="190">
        <v>0</v>
      </c>
      <c r="E163" s="190">
        <v>0</v>
      </c>
      <c r="F163" s="190">
        <v>0</v>
      </c>
      <c r="G163" s="190">
        <v>0</v>
      </c>
      <c r="H163" s="190">
        <v>0</v>
      </c>
      <c r="I163" s="190">
        <v>0</v>
      </c>
      <c r="J163" s="23"/>
    </row>
    <row r="164" spans="1:12" x14ac:dyDescent="0.3">
      <c r="A164" s="269" t="s">
        <v>86</v>
      </c>
      <c r="B164" s="262">
        <v>4002</v>
      </c>
      <c r="C164" s="190">
        <v>0</v>
      </c>
      <c r="D164" s="190">
        <v>0</v>
      </c>
      <c r="E164" s="190">
        <v>0</v>
      </c>
      <c r="F164" s="190">
        <v>0</v>
      </c>
      <c r="G164" s="190">
        <v>0</v>
      </c>
      <c r="H164" s="190">
        <v>0</v>
      </c>
      <c r="I164" s="190">
        <v>0</v>
      </c>
      <c r="J164" s="23"/>
    </row>
    <row r="165" spans="1:12" x14ac:dyDescent="0.3">
      <c r="A165" s="269" t="s">
        <v>87</v>
      </c>
      <c r="B165" s="262">
        <v>4003</v>
      </c>
      <c r="C165" s="190">
        <v>0</v>
      </c>
      <c r="D165" s="190">
        <v>0</v>
      </c>
      <c r="E165" s="190">
        <v>0</v>
      </c>
      <c r="F165" s="190">
        <v>0</v>
      </c>
      <c r="G165" s="190">
        <v>0</v>
      </c>
      <c r="H165" s="190">
        <v>0</v>
      </c>
      <c r="I165" s="190">
        <v>0</v>
      </c>
      <c r="J165" s="23"/>
    </row>
    <row r="166" spans="1:12" x14ac:dyDescent="0.3">
      <c r="A166" s="25" t="s">
        <v>88</v>
      </c>
      <c r="B166" s="23">
        <v>4010</v>
      </c>
      <c r="C166" s="190">
        <v>0</v>
      </c>
      <c r="D166" s="190">
        <v>0</v>
      </c>
      <c r="E166" s="190">
        <v>0</v>
      </c>
      <c r="F166" s="190">
        <v>0</v>
      </c>
      <c r="G166" s="190">
        <v>0</v>
      </c>
      <c r="H166" s="190">
        <v>0</v>
      </c>
      <c r="I166" s="190">
        <v>0</v>
      </c>
      <c r="J166" s="23"/>
    </row>
    <row r="167" spans="1:12" ht="26.4" x14ac:dyDescent="0.3">
      <c r="A167" s="179" t="s">
        <v>89</v>
      </c>
      <c r="B167" s="216">
        <v>4020</v>
      </c>
      <c r="C167" s="178">
        <f>C168+C169+C170+C171</f>
        <v>0</v>
      </c>
      <c r="D167" s="178">
        <f t="shared" ref="D167:I167" si="25">D168+D169+D170+D171</f>
        <v>0</v>
      </c>
      <c r="E167" s="178">
        <f t="shared" si="25"/>
        <v>0</v>
      </c>
      <c r="F167" s="178">
        <f t="shared" si="25"/>
        <v>0</v>
      </c>
      <c r="G167" s="178">
        <f t="shared" si="25"/>
        <v>0</v>
      </c>
      <c r="H167" s="178">
        <f t="shared" si="25"/>
        <v>0</v>
      </c>
      <c r="I167" s="178">
        <f t="shared" si="25"/>
        <v>0</v>
      </c>
      <c r="J167" s="23" t="s">
        <v>313</v>
      </c>
    </row>
    <row r="168" spans="1:12" x14ac:dyDescent="0.3">
      <c r="A168" s="269" t="s">
        <v>85</v>
      </c>
      <c r="B168" s="262">
        <v>4021</v>
      </c>
      <c r="C168" s="190">
        <v>0</v>
      </c>
      <c r="D168" s="190">
        <v>0</v>
      </c>
      <c r="E168" s="190">
        <v>0</v>
      </c>
      <c r="F168" s="190">
        <v>0</v>
      </c>
      <c r="G168" s="190">
        <v>0</v>
      </c>
      <c r="H168" s="190">
        <v>0</v>
      </c>
      <c r="I168" s="190">
        <v>0</v>
      </c>
      <c r="J168" s="23"/>
    </row>
    <row r="169" spans="1:12" x14ac:dyDescent="0.3">
      <c r="A169" s="269" t="s">
        <v>86</v>
      </c>
      <c r="B169" s="262">
        <v>4022</v>
      </c>
      <c r="C169" s="190">
        <v>0</v>
      </c>
      <c r="D169" s="190">
        <v>0</v>
      </c>
      <c r="E169" s="190">
        <v>0</v>
      </c>
      <c r="F169" s="190">
        <v>0</v>
      </c>
      <c r="G169" s="190">
        <v>0</v>
      </c>
      <c r="H169" s="190">
        <v>0</v>
      </c>
      <c r="I169" s="190">
        <v>0</v>
      </c>
      <c r="J169" s="23"/>
    </row>
    <row r="170" spans="1:12" x14ac:dyDescent="0.3">
      <c r="A170" s="269" t="s">
        <v>87</v>
      </c>
      <c r="B170" s="262">
        <v>4023</v>
      </c>
      <c r="C170" s="190">
        <v>0</v>
      </c>
      <c r="D170" s="190">
        <v>0</v>
      </c>
      <c r="E170" s="190">
        <v>0</v>
      </c>
      <c r="F170" s="190">
        <v>0</v>
      </c>
      <c r="G170" s="190">
        <v>0</v>
      </c>
      <c r="H170" s="190">
        <v>0</v>
      </c>
      <c r="I170" s="190">
        <v>0</v>
      </c>
      <c r="J170" s="23"/>
    </row>
    <row r="171" spans="1:12" x14ac:dyDescent="0.3">
      <c r="A171" s="25" t="s">
        <v>90</v>
      </c>
      <c r="B171" s="23">
        <v>4030</v>
      </c>
      <c r="C171" s="190">
        <v>0</v>
      </c>
      <c r="D171" s="190">
        <v>0</v>
      </c>
      <c r="E171" s="190">
        <v>0</v>
      </c>
      <c r="F171" s="190">
        <v>0</v>
      </c>
      <c r="G171" s="190">
        <v>0</v>
      </c>
      <c r="H171" s="190">
        <v>0</v>
      </c>
      <c r="I171" s="190">
        <v>0</v>
      </c>
      <c r="J171" s="23"/>
    </row>
    <row r="172" spans="1:12" x14ac:dyDescent="0.3">
      <c r="A172" s="314" t="s">
        <v>145</v>
      </c>
      <c r="B172" s="315"/>
      <c r="C172" s="315"/>
      <c r="D172" s="315"/>
      <c r="E172" s="315"/>
      <c r="F172" s="315"/>
      <c r="G172" s="315"/>
      <c r="H172" s="315"/>
      <c r="I172" s="315"/>
      <c r="J172" s="316"/>
    </row>
    <row r="173" spans="1:12" ht="26.4" x14ac:dyDescent="0.3">
      <c r="A173" s="179" t="s">
        <v>308</v>
      </c>
      <c r="B173" s="216">
        <v>5000</v>
      </c>
      <c r="C173" s="178">
        <f>C36+C41+C145+C162</f>
        <v>42250.226999999999</v>
      </c>
      <c r="D173" s="178">
        <f>D36+D41+D145+D162</f>
        <v>48894.399999999994</v>
      </c>
      <c r="E173" s="178">
        <f t="shared" ref="E173:I173" si="26">E36+E41+E145+E162</f>
        <v>48894.400000000001</v>
      </c>
      <c r="F173" s="178">
        <f t="shared" si="26"/>
        <v>12223.35</v>
      </c>
      <c r="G173" s="178">
        <f t="shared" si="26"/>
        <v>12223.35</v>
      </c>
      <c r="H173" s="178">
        <f t="shared" si="26"/>
        <v>12223.35</v>
      </c>
      <c r="I173" s="178">
        <f t="shared" si="26"/>
        <v>12224.35</v>
      </c>
      <c r="J173" s="23"/>
    </row>
    <row r="174" spans="1:12" ht="26.4" x14ac:dyDescent="0.3">
      <c r="A174" s="179" t="s">
        <v>314</v>
      </c>
      <c r="B174" s="216">
        <v>5010</v>
      </c>
      <c r="C174" s="178">
        <f>C62+C96+C122+C129+C130+C148+C167</f>
        <v>41926.484000000004</v>
      </c>
      <c r="D174" s="178">
        <f>D62+D96+D122+D129+D130+D148+D167</f>
        <v>48894.399999999994</v>
      </c>
      <c r="E174" s="178">
        <f>E62+E96+E122+E129+E130+E148+E167</f>
        <v>48894.399999999994</v>
      </c>
      <c r="F174" s="178">
        <f>F62+F96+F122+F129+F130+F148+F167</f>
        <v>12536.587</v>
      </c>
      <c r="G174" s="178">
        <f>G62+G96+G122+G129+G130+G148+G167</f>
        <v>12116.587</v>
      </c>
      <c r="H174" s="178">
        <f t="shared" ref="H174:I174" si="27">H62+H96+H122+H129+H130+H148+H167</f>
        <v>12110.606999999998</v>
      </c>
      <c r="I174" s="178">
        <f t="shared" si="27"/>
        <v>12130.616999999998</v>
      </c>
      <c r="J174" s="23"/>
      <c r="L174" s="267">
        <f>D173-D174</f>
        <v>0</v>
      </c>
    </row>
    <row r="175" spans="1:12" ht="77.25" customHeight="1" x14ac:dyDescent="0.3">
      <c r="A175" s="25" t="s">
        <v>91</v>
      </c>
      <c r="B175" s="23">
        <v>5020</v>
      </c>
      <c r="C175" s="192">
        <v>0</v>
      </c>
      <c r="D175" s="192">
        <v>0</v>
      </c>
      <c r="E175" s="192">
        <v>0</v>
      </c>
      <c r="F175" s="192">
        <v>0</v>
      </c>
      <c r="G175" s="192">
        <v>0</v>
      </c>
      <c r="H175" s="192">
        <v>0</v>
      </c>
      <c r="I175" s="192">
        <v>0</v>
      </c>
      <c r="J175" s="212" t="s">
        <v>352</v>
      </c>
    </row>
    <row r="176" spans="1:12" ht="27.75" customHeight="1" x14ac:dyDescent="0.3">
      <c r="A176" s="270" t="s">
        <v>108</v>
      </c>
      <c r="B176" s="216">
        <v>5030</v>
      </c>
      <c r="C176" s="192">
        <v>0</v>
      </c>
      <c r="D176" s="177">
        <v>0</v>
      </c>
      <c r="E176" s="177">
        <v>0</v>
      </c>
      <c r="F176" s="177">
        <v>0</v>
      </c>
      <c r="G176" s="177">
        <v>0</v>
      </c>
      <c r="H176" s="177">
        <v>0</v>
      </c>
      <c r="I176" s="177">
        <v>0</v>
      </c>
      <c r="J176" s="23"/>
    </row>
    <row r="177" spans="1:10" x14ac:dyDescent="0.3">
      <c r="A177" s="25" t="s">
        <v>109</v>
      </c>
      <c r="B177" s="23">
        <v>5040</v>
      </c>
      <c r="C177" s="192">
        <v>0</v>
      </c>
      <c r="D177" s="192">
        <v>0</v>
      </c>
      <c r="E177" s="192">
        <v>0</v>
      </c>
      <c r="F177" s="192">
        <v>0</v>
      </c>
      <c r="G177" s="192">
        <v>0</v>
      </c>
      <c r="H177" s="192">
        <v>0</v>
      </c>
      <c r="I177" s="192">
        <v>0</v>
      </c>
      <c r="J177" s="23"/>
    </row>
    <row r="178" spans="1:10" x14ac:dyDescent="0.3">
      <c r="A178" s="25" t="s">
        <v>110</v>
      </c>
      <c r="B178" s="23">
        <v>5050</v>
      </c>
      <c r="C178" s="192">
        <v>0</v>
      </c>
      <c r="D178" s="192">
        <v>0</v>
      </c>
      <c r="E178" s="192">
        <v>0</v>
      </c>
      <c r="F178" s="192">
        <v>0</v>
      </c>
      <c r="G178" s="192">
        <v>0</v>
      </c>
      <c r="H178" s="192">
        <v>0</v>
      </c>
      <c r="I178" s="192">
        <v>0</v>
      </c>
      <c r="J178" s="23"/>
    </row>
    <row r="179" spans="1:10" x14ac:dyDescent="0.3">
      <c r="A179" s="314" t="s">
        <v>137</v>
      </c>
      <c r="B179" s="315"/>
      <c r="C179" s="315"/>
      <c r="D179" s="315"/>
      <c r="E179" s="315"/>
      <c r="F179" s="315"/>
      <c r="G179" s="315"/>
      <c r="H179" s="315"/>
      <c r="I179" s="315"/>
      <c r="J179" s="316"/>
    </row>
    <row r="180" spans="1:10" ht="26.4" x14ac:dyDescent="0.3">
      <c r="A180" s="179" t="s">
        <v>111</v>
      </c>
      <c r="B180" s="179"/>
      <c r="C180" s="179"/>
      <c r="D180" s="271"/>
      <c r="E180" s="209"/>
      <c r="F180" s="209" t="s">
        <v>92</v>
      </c>
      <c r="G180" s="209" t="s">
        <v>93</v>
      </c>
      <c r="H180" s="209" t="s">
        <v>94</v>
      </c>
      <c r="I180" s="209" t="s">
        <v>95</v>
      </c>
      <c r="J180" s="208"/>
    </row>
    <row r="181" spans="1:10" ht="75.75" customHeight="1" x14ac:dyDescent="0.3">
      <c r="A181" s="272" t="s">
        <v>112</v>
      </c>
      <c r="B181" s="164">
        <v>6000</v>
      </c>
      <c r="C181" s="180">
        <v>117</v>
      </c>
      <c r="D181" s="180">
        <v>132</v>
      </c>
      <c r="E181" s="243">
        <f>SUM(E182:E187)</f>
        <v>155</v>
      </c>
      <c r="F181" s="243">
        <f t="shared" ref="F181:I181" si="28">SUM(F182:F187)</f>
        <v>155</v>
      </c>
      <c r="G181" s="243">
        <f t="shared" si="28"/>
        <v>155</v>
      </c>
      <c r="H181" s="243">
        <f t="shared" si="28"/>
        <v>155</v>
      </c>
      <c r="I181" s="243">
        <f t="shared" si="28"/>
        <v>155</v>
      </c>
      <c r="J181" s="208"/>
    </row>
    <row r="182" spans="1:10" ht="26.4" x14ac:dyDescent="0.3">
      <c r="A182" s="36" t="s">
        <v>113</v>
      </c>
      <c r="B182" s="273">
        <v>6001</v>
      </c>
      <c r="C182" s="180">
        <v>6</v>
      </c>
      <c r="D182" s="173">
        <v>6</v>
      </c>
      <c r="E182" s="243">
        <v>5</v>
      </c>
      <c r="F182" s="243">
        <v>5</v>
      </c>
      <c r="G182" s="243">
        <v>5</v>
      </c>
      <c r="H182" s="243">
        <v>5</v>
      </c>
      <c r="I182" s="243">
        <v>5</v>
      </c>
      <c r="J182" s="213"/>
    </row>
    <row r="183" spans="1:10" x14ac:dyDescent="0.3">
      <c r="A183" s="36" t="s">
        <v>114</v>
      </c>
      <c r="B183" s="273">
        <v>6002</v>
      </c>
      <c r="C183" s="180">
        <v>29</v>
      </c>
      <c r="D183" s="173">
        <v>31</v>
      </c>
      <c r="E183" s="243">
        <v>38</v>
      </c>
      <c r="F183" s="243">
        <v>38</v>
      </c>
      <c r="G183" s="243">
        <v>38</v>
      </c>
      <c r="H183" s="243">
        <v>38</v>
      </c>
      <c r="I183" s="243">
        <v>38</v>
      </c>
      <c r="J183" s="214"/>
    </row>
    <row r="184" spans="1:10" x14ac:dyDescent="0.3">
      <c r="A184" s="36" t="s">
        <v>115</v>
      </c>
      <c r="B184" s="273">
        <v>6003</v>
      </c>
      <c r="C184" s="238">
        <v>5.25</v>
      </c>
      <c r="D184" s="173">
        <v>6</v>
      </c>
      <c r="E184" s="243">
        <v>0</v>
      </c>
      <c r="F184" s="243">
        <v>0</v>
      </c>
      <c r="G184" s="243">
        <v>0</v>
      </c>
      <c r="H184" s="243">
        <v>0</v>
      </c>
      <c r="I184" s="243">
        <v>0</v>
      </c>
      <c r="J184" s="214"/>
    </row>
    <row r="185" spans="1:10" ht="27" x14ac:dyDescent="0.3">
      <c r="A185" s="274" t="s">
        <v>117</v>
      </c>
      <c r="B185" s="273">
        <v>6004</v>
      </c>
      <c r="C185" s="180">
        <v>39</v>
      </c>
      <c r="D185" s="173">
        <v>50</v>
      </c>
      <c r="E185" s="243">
        <v>51</v>
      </c>
      <c r="F185" s="243">
        <v>51</v>
      </c>
      <c r="G185" s="243">
        <v>51</v>
      </c>
      <c r="H185" s="243">
        <v>51</v>
      </c>
      <c r="I185" s="243">
        <v>51</v>
      </c>
      <c r="J185" s="208"/>
    </row>
    <row r="186" spans="1:10" x14ac:dyDescent="0.3">
      <c r="A186" s="36" t="s">
        <v>118</v>
      </c>
      <c r="B186" s="273">
        <v>6005</v>
      </c>
      <c r="C186" s="180">
        <v>7</v>
      </c>
      <c r="D186" s="173">
        <v>8</v>
      </c>
      <c r="E186" s="243">
        <v>7</v>
      </c>
      <c r="F186" s="243">
        <v>7</v>
      </c>
      <c r="G186" s="243">
        <v>7</v>
      </c>
      <c r="H186" s="243">
        <v>7</v>
      </c>
      <c r="I186" s="243">
        <v>7</v>
      </c>
      <c r="J186" s="208"/>
    </row>
    <row r="187" spans="1:10" x14ac:dyDescent="0.3">
      <c r="A187" s="36" t="s">
        <v>116</v>
      </c>
      <c r="B187" s="273">
        <v>6006</v>
      </c>
      <c r="C187" s="238">
        <v>30.75</v>
      </c>
      <c r="D187" s="173">
        <v>31</v>
      </c>
      <c r="E187" s="243">
        <v>54</v>
      </c>
      <c r="F187" s="243">
        <v>54</v>
      </c>
      <c r="G187" s="243">
        <v>54</v>
      </c>
      <c r="H187" s="243">
        <v>54</v>
      </c>
      <c r="I187" s="243">
        <v>54</v>
      </c>
      <c r="J187" s="208"/>
    </row>
    <row r="188" spans="1:10" ht="26.4" x14ac:dyDescent="0.3">
      <c r="A188" s="25" t="s">
        <v>315</v>
      </c>
      <c r="B188" s="164">
        <v>6010</v>
      </c>
      <c r="C188" s="180">
        <v>24349179.809999999</v>
      </c>
      <c r="D188" s="173">
        <v>26627400</v>
      </c>
      <c r="E188" s="244">
        <f>E189+E190+E191+E192+E193+E194</f>
        <v>27587400</v>
      </c>
      <c r="F188" s="247">
        <v>6656850</v>
      </c>
      <c r="G188" s="247">
        <v>6656850</v>
      </c>
      <c r="H188" s="247">
        <v>6656850</v>
      </c>
      <c r="I188" s="247">
        <v>6656850</v>
      </c>
      <c r="J188" s="208"/>
    </row>
    <row r="189" spans="1:10" ht="26.4" x14ac:dyDescent="0.3">
      <c r="A189" s="36" t="s">
        <v>113</v>
      </c>
      <c r="B189" s="273">
        <v>6011</v>
      </c>
      <c r="C189" s="180">
        <v>2347163.2799999998</v>
      </c>
      <c r="D189" s="173">
        <v>2473200</v>
      </c>
      <c r="E189" s="244">
        <v>1864138</v>
      </c>
      <c r="F189" s="173">
        <v>618300</v>
      </c>
      <c r="G189" s="173">
        <v>618300</v>
      </c>
      <c r="H189" s="173">
        <v>618300</v>
      </c>
      <c r="I189" s="173">
        <v>618300</v>
      </c>
      <c r="J189" s="208"/>
    </row>
    <row r="190" spans="1:10" x14ac:dyDescent="0.3">
      <c r="A190" s="36" t="s">
        <v>114</v>
      </c>
      <c r="B190" s="273">
        <v>6012</v>
      </c>
      <c r="C190" s="180">
        <v>8570473.1799999997</v>
      </c>
      <c r="D190" s="173">
        <v>9612480</v>
      </c>
      <c r="E190" s="244">
        <v>10839240.1</v>
      </c>
      <c r="F190" s="173">
        <v>2403120</v>
      </c>
      <c r="G190" s="173">
        <v>2403120</v>
      </c>
      <c r="H190" s="173">
        <v>2403120</v>
      </c>
      <c r="I190" s="173">
        <v>2403120</v>
      </c>
      <c r="J190" s="208"/>
    </row>
    <row r="191" spans="1:10" x14ac:dyDescent="0.3">
      <c r="A191" s="36" t="s">
        <v>115</v>
      </c>
      <c r="B191" s="273">
        <v>6013</v>
      </c>
      <c r="C191" s="180">
        <v>1020663.89</v>
      </c>
      <c r="D191" s="173">
        <v>1146240</v>
      </c>
      <c r="E191" s="244">
        <v>0</v>
      </c>
      <c r="F191" s="173">
        <v>0</v>
      </c>
      <c r="G191" s="173">
        <v>0</v>
      </c>
      <c r="H191" s="173">
        <v>0</v>
      </c>
      <c r="I191" s="173">
        <v>0</v>
      </c>
      <c r="J191" s="208"/>
    </row>
    <row r="192" spans="1:10" ht="27" x14ac:dyDescent="0.3">
      <c r="A192" s="274" t="s">
        <v>117</v>
      </c>
      <c r="B192" s="273">
        <v>6014</v>
      </c>
      <c r="C192" s="180">
        <v>7997740.0800000001</v>
      </c>
      <c r="D192" s="173">
        <v>9252000</v>
      </c>
      <c r="E192" s="244">
        <v>8009428.7199999997</v>
      </c>
      <c r="F192" s="173">
        <v>2313000</v>
      </c>
      <c r="G192" s="173">
        <v>2313000</v>
      </c>
      <c r="H192" s="173">
        <v>2313000</v>
      </c>
      <c r="I192" s="173">
        <v>2313000</v>
      </c>
      <c r="J192" s="208"/>
    </row>
    <row r="193" spans="1:10" x14ac:dyDescent="0.3">
      <c r="A193" s="36" t="s">
        <v>118</v>
      </c>
      <c r="B193" s="273">
        <v>6015</v>
      </c>
      <c r="C193" s="180">
        <v>752304.56</v>
      </c>
      <c r="D193" s="173">
        <v>768000</v>
      </c>
      <c r="E193" s="244">
        <v>774999.02</v>
      </c>
      <c r="F193" s="173">
        <v>192000</v>
      </c>
      <c r="G193" s="173">
        <v>192000</v>
      </c>
      <c r="H193" s="173">
        <v>192000</v>
      </c>
      <c r="I193" s="173">
        <v>192000</v>
      </c>
      <c r="J193" s="208"/>
    </row>
    <row r="194" spans="1:10" x14ac:dyDescent="0.3">
      <c r="A194" s="36" t="s">
        <v>116</v>
      </c>
      <c r="B194" s="273">
        <v>6016</v>
      </c>
      <c r="C194" s="180">
        <v>3660834.82</v>
      </c>
      <c r="D194" s="173">
        <v>3375480</v>
      </c>
      <c r="E194" s="244">
        <v>6099594.1600000001</v>
      </c>
      <c r="F194" s="173">
        <v>1130430</v>
      </c>
      <c r="G194" s="173">
        <v>1130430</v>
      </c>
      <c r="H194" s="173">
        <v>1130430</v>
      </c>
      <c r="I194" s="173">
        <v>1130430</v>
      </c>
      <c r="J194" s="208"/>
    </row>
    <row r="195" spans="1:10" ht="51" customHeight="1" x14ac:dyDescent="0.3">
      <c r="A195" s="272" t="s">
        <v>119</v>
      </c>
      <c r="B195" s="164">
        <v>6020</v>
      </c>
      <c r="C195" s="180">
        <v>17342.7</v>
      </c>
      <c r="D195" s="173">
        <v>16810.23</v>
      </c>
      <c r="E195" s="245">
        <f t="shared" ref="E195:E201" si="29">E188/E181/12</f>
        <v>14831.935483870968</v>
      </c>
      <c r="F195" s="245">
        <f>F188/F181/3</f>
        <v>14315.806451612903</v>
      </c>
      <c r="G195" s="245">
        <f t="shared" ref="G195:I195" si="30">G188/G181/3</f>
        <v>14315.806451612903</v>
      </c>
      <c r="H195" s="245">
        <f t="shared" si="30"/>
        <v>14315.806451612903</v>
      </c>
      <c r="I195" s="245">
        <f t="shared" si="30"/>
        <v>14315.806451612903</v>
      </c>
      <c r="J195" s="208"/>
    </row>
    <row r="196" spans="1:10" ht="26.4" x14ac:dyDescent="0.3">
      <c r="A196" s="36" t="s">
        <v>113</v>
      </c>
      <c r="B196" s="273">
        <v>6021</v>
      </c>
      <c r="C196" s="180">
        <v>32599.5</v>
      </c>
      <c r="D196" s="173">
        <v>34350</v>
      </c>
      <c r="E196" s="245">
        <f t="shared" si="29"/>
        <v>31068.966666666664</v>
      </c>
      <c r="F196" s="173">
        <v>10305</v>
      </c>
      <c r="G196" s="173">
        <v>10305</v>
      </c>
      <c r="H196" s="173">
        <v>10305</v>
      </c>
      <c r="I196" s="173">
        <v>10305</v>
      </c>
      <c r="J196" s="208"/>
    </row>
    <row r="197" spans="1:10" x14ac:dyDescent="0.3">
      <c r="A197" s="36" t="s">
        <v>114</v>
      </c>
      <c r="B197" s="273">
        <v>6022</v>
      </c>
      <c r="C197" s="180">
        <v>24627.8</v>
      </c>
      <c r="D197" s="173">
        <v>25840</v>
      </c>
      <c r="E197" s="245">
        <f t="shared" si="29"/>
        <v>23770.263377192983</v>
      </c>
      <c r="F197" s="173">
        <v>5270</v>
      </c>
      <c r="G197" s="173">
        <v>5270</v>
      </c>
      <c r="H197" s="173">
        <v>5270</v>
      </c>
      <c r="I197" s="173">
        <v>5270</v>
      </c>
      <c r="J197" s="208"/>
    </row>
    <row r="198" spans="1:10" x14ac:dyDescent="0.3">
      <c r="A198" s="36" t="s">
        <v>115</v>
      </c>
      <c r="B198" s="273">
        <v>6023</v>
      </c>
      <c r="C198" s="180">
        <v>16201</v>
      </c>
      <c r="D198" s="173">
        <v>15920</v>
      </c>
      <c r="E198" s="245">
        <v>0</v>
      </c>
      <c r="F198" s="173">
        <v>0</v>
      </c>
      <c r="G198" s="173">
        <v>0</v>
      </c>
      <c r="H198" s="173">
        <v>0</v>
      </c>
      <c r="I198" s="173">
        <v>0</v>
      </c>
      <c r="J198" s="208"/>
    </row>
    <row r="199" spans="1:10" ht="27" x14ac:dyDescent="0.3">
      <c r="A199" s="274" t="s">
        <v>117</v>
      </c>
      <c r="B199" s="273">
        <v>6024</v>
      </c>
      <c r="C199" s="180">
        <v>17089.2</v>
      </c>
      <c r="D199" s="173">
        <v>15420</v>
      </c>
      <c r="E199" s="245">
        <f t="shared" si="29"/>
        <v>13087.301830065358</v>
      </c>
      <c r="F199" s="173">
        <v>3779.4</v>
      </c>
      <c r="G199" s="173">
        <v>3779.4</v>
      </c>
      <c r="H199" s="173">
        <v>3779.4</v>
      </c>
      <c r="I199" s="173">
        <v>3779.4</v>
      </c>
      <c r="J199" s="208"/>
    </row>
    <row r="200" spans="1:10" x14ac:dyDescent="0.3">
      <c r="A200" s="36" t="s">
        <v>118</v>
      </c>
      <c r="B200" s="273">
        <v>6025</v>
      </c>
      <c r="C200" s="180">
        <v>8956</v>
      </c>
      <c r="D200" s="173">
        <v>8000</v>
      </c>
      <c r="E200" s="245">
        <f t="shared" si="29"/>
        <v>9226.1788095238098</v>
      </c>
      <c r="F200" s="173">
        <v>2285.7249999999999</v>
      </c>
      <c r="G200" s="173">
        <v>2285.7249999999999</v>
      </c>
      <c r="H200" s="173">
        <v>2285.7249999999999</v>
      </c>
      <c r="I200" s="173">
        <v>2285.7249999999999</v>
      </c>
      <c r="J200" s="208"/>
    </row>
    <row r="201" spans="1:10" x14ac:dyDescent="0.3">
      <c r="A201" s="36" t="s">
        <v>116</v>
      </c>
      <c r="B201" s="273">
        <v>6026</v>
      </c>
      <c r="C201" s="180">
        <v>9921</v>
      </c>
      <c r="D201" s="173">
        <v>9073.8700000000008</v>
      </c>
      <c r="E201" s="245">
        <f t="shared" si="29"/>
        <v>9412.9539506172841</v>
      </c>
      <c r="F201" s="173">
        <v>1744.5</v>
      </c>
      <c r="G201" s="173">
        <v>1744.5</v>
      </c>
      <c r="H201" s="173">
        <v>1744.5</v>
      </c>
      <c r="I201" s="173">
        <v>1744.5</v>
      </c>
      <c r="J201" s="208"/>
    </row>
    <row r="202" spans="1:10" ht="26.4" x14ac:dyDescent="0.3">
      <c r="A202" s="25" t="s">
        <v>96</v>
      </c>
      <c r="B202" s="164">
        <v>6030</v>
      </c>
      <c r="C202" s="159">
        <v>0</v>
      </c>
      <c r="D202" s="159">
        <v>0</v>
      </c>
      <c r="E202" s="243">
        <v>0</v>
      </c>
      <c r="F202" s="185">
        <v>0</v>
      </c>
      <c r="G202" s="185">
        <v>0</v>
      </c>
      <c r="H202" s="185">
        <v>0</v>
      </c>
      <c r="I202" s="185">
        <v>0</v>
      </c>
      <c r="J202" s="208"/>
    </row>
    <row r="203" spans="1:10" s="277" customFormat="1" ht="30.75" customHeight="1" x14ac:dyDescent="0.3">
      <c r="A203" s="275" t="s">
        <v>122</v>
      </c>
      <c r="B203" s="216"/>
      <c r="C203" s="158"/>
      <c r="D203" s="276"/>
      <c r="E203" s="243">
        <v>0</v>
      </c>
      <c r="F203" s="215"/>
      <c r="G203" s="215"/>
      <c r="H203" s="215"/>
      <c r="I203" s="215"/>
      <c r="J203" s="216"/>
    </row>
    <row r="204" spans="1:10" ht="39.75" customHeight="1" x14ac:dyDescent="0.3">
      <c r="A204" s="278" t="s">
        <v>415</v>
      </c>
      <c r="B204" s="23">
        <v>6040</v>
      </c>
      <c r="C204" s="240">
        <v>5749.0829999999996</v>
      </c>
      <c r="D204" s="279">
        <v>7571</v>
      </c>
      <c r="E204" s="244">
        <v>7571</v>
      </c>
      <c r="F204" s="217">
        <v>1892.75</v>
      </c>
      <c r="G204" s="217">
        <v>1892.75</v>
      </c>
      <c r="H204" s="217">
        <v>1892.75</v>
      </c>
      <c r="I204" s="217">
        <v>1892.75</v>
      </c>
      <c r="J204" s="23"/>
    </row>
    <row r="205" spans="1:10" ht="52.5" customHeight="1" x14ac:dyDescent="0.3">
      <c r="A205" s="7" t="s">
        <v>124</v>
      </c>
      <c r="B205" s="23">
        <v>6050</v>
      </c>
      <c r="C205" s="159">
        <f>C206</f>
        <v>4510.5</v>
      </c>
      <c r="D205" s="159">
        <v>4965.72</v>
      </c>
      <c r="E205" s="243">
        <v>5337.55</v>
      </c>
      <c r="F205" s="185">
        <f>F206</f>
        <v>1334.38</v>
      </c>
      <c r="G205" s="185">
        <f t="shared" ref="G205:I205" si="31">G206</f>
        <v>1334.38</v>
      </c>
      <c r="H205" s="185">
        <f t="shared" si="31"/>
        <v>1334.39</v>
      </c>
      <c r="I205" s="185">
        <f t="shared" si="31"/>
        <v>1334.4</v>
      </c>
      <c r="J205" s="23"/>
    </row>
    <row r="206" spans="1:10" x14ac:dyDescent="0.3">
      <c r="A206" s="280" t="s">
        <v>125</v>
      </c>
      <c r="B206" s="262">
        <v>6051</v>
      </c>
      <c r="C206" s="159">
        <v>4510.5</v>
      </c>
      <c r="D206" s="279">
        <v>4965.72</v>
      </c>
      <c r="E206" s="246">
        <v>5337.55</v>
      </c>
      <c r="F206" s="217">
        <v>1334.38</v>
      </c>
      <c r="G206" s="217">
        <v>1334.38</v>
      </c>
      <c r="H206" s="217">
        <v>1334.39</v>
      </c>
      <c r="I206" s="217">
        <v>1334.4</v>
      </c>
      <c r="J206" s="23"/>
    </row>
    <row r="207" spans="1:10" x14ac:dyDescent="0.3">
      <c r="A207" s="280" t="s">
        <v>126</v>
      </c>
      <c r="B207" s="262">
        <v>6052</v>
      </c>
      <c r="C207" s="159">
        <v>0</v>
      </c>
      <c r="D207" s="159">
        <v>0</v>
      </c>
      <c r="E207" s="246">
        <v>0</v>
      </c>
      <c r="F207" s="185">
        <v>0</v>
      </c>
      <c r="G207" s="185">
        <v>0</v>
      </c>
      <c r="H207" s="185">
        <v>0</v>
      </c>
      <c r="I207" s="185">
        <v>0</v>
      </c>
      <c r="J207" s="23"/>
    </row>
    <row r="208" spans="1:10" x14ac:dyDescent="0.3">
      <c r="A208" s="280" t="s">
        <v>127</v>
      </c>
      <c r="B208" s="262">
        <v>6053</v>
      </c>
      <c r="C208" s="159">
        <v>0</v>
      </c>
      <c r="D208" s="159">
        <v>0</v>
      </c>
      <c r="E208" s="246">
        <v>0</v>
      </c>
      <c r="F208" s="185">
        <v>0</v>
      </c>
      <c r="G208" s="185">
        <v>0</v>
      </c>
      <c r="H208" s="185">
        <v>0</v>
      </c>
      <c r="I208" s="185">
        <v>0</v>
      </c>
      <c r="J208" s="23"/>
    </row>
    <row r="209" spans="1:10" x14ac:dyDescent="0.3">
      <c r="A209" s="280" t="s">
        <v>128</v>
      </c>
      <c r="B209" s="262">
        <v>6054</v>
      </c>
      <c r="C209" s="159">
        <v>0</v>
      </c>
      <c r="D209" s="159">
        <v>0</v>
      </c>
      <c r="E209" s="246">
        <v>0</v>
      </c>
      <c r="F209" s="185">
        <v>0</v>
      </c>
      <c r="G209" s="185">
        <v>0</v>
      </c>
      <c r="H209" s="185">
        <v>0</v>
      </c>
      <c r="I209" s="185">
        <v>0</v>
      </c>
      <c r="J209" s="23"/>
    </row>
    <row r="210" spans="1:10" x14ac:dyDescent="0.3">
      <c r="A210" s="25" t="s">
        <v>120</v>
      </c>
      <c r="B210" s="23">
        <v>6060</v>
      </c>
      <c r="C210" s="159">
        <v>0</v>
      </c>
      <c r="D210" s="159">
        <v>0</v>
      </c>
      <c r="E210" s="246">
        <v>0</v>
      </c>
      <c r="F210" s="185">
        <v>0</v>
      </c>
      <c r="G210" s="185">
        <v>0</v>
      </c>
      <c r="H210" s="185">
        <v>0</v>
      </c>
      <c r="I210" s="185">
        <v>0</v>
      </c>
      <c r="J210" s="23"/>
    </row>
    <row r="211" spans="1:10" ht="66.599999999999994" x14ac:dyDescent="0.3">
      <c r="A211" s="281" t="s">
        <v>129</v>
      </c>
      <c r="B211" s="262">
        <v>6061</v>
      </c>
      <c r="C211" s="159">
        <v>0</v>
      </c>
      <c r="D211" s="159">
        <v>0</v>
      </c>
      <c r="E211" s="246">
        <v>0</v>
      </c>
      <c r="F211" s="185">
        <v>0</v>
      </c>
      <c r="G211" s="185">
        <v>0</v>
      </c>
      <c r="H211" s="185">
        <v>0</v>
      </c>
      <c r="I211" s="185">
        <v>0</v>
      </c>
      <c r="J211" s="23"/>
    </row>
    <row r="212" spans="1:10" ht="27" x14ac:dyDescent="0.3">
      <c r="A212" s="281" t="s">
        <v>130</v>
      </c>
      <c r="B212" s="262">
        <v>6062</v>
      </c>
      <c r="C212" s="159">
        <v>0</v>
      </c>
      <c r="D212" s="159">
        <v>0</v>
      </c>
      <c r="E212" s="246">
        <v>0</v>
      </c>
      <c r="F212" s="185">
        <v>0</v>
      </c>
      <c r="G212" s="185">
        <v>0</v>
      </c>
      <c r="H212" s="185">
        <v>0</v>
      </c>
      <c r="I212" s="185">
        <v>0</v>
      </c>
      <c r="J212" s="23"/>
    </row>
    <row r="213" spans="1:10" x14ac:dyDescent="0.3">
      <c r="A213" s="179" t="s">
        <v>131</v>
      </c>
      <c r="B213" s="23"/>
      <c r="C213" s="159">
        <v>0</v>
      </c>
      <c r="D213" s="159">
        <v>0</v>
      </c>
      <c r="E213" s="246">
        <v>0</v>
      </c>
      <c r="F213" s="185">
        <v>0</v>
      </c>
      <c r="G213" s="185">
        <v>0</v>
      </c>
      <c r="H213" s="185">
        <v>0</v>
      </c>
      <c r="I213" s="185">
        <v>0</v>
      </c>
      <c r="J213" s="23"/>
    </row>
    <row r="214" spans="1:10" x14ac:dyDescent="0.3">
      <c r="A214" s="25" t="s">
        <v>103</v>
      </c>
      <c r="B214" s="23">
        <v>6070</v>
      </c>
      <c r="C214" s="159">
        <v>0</v>
      </c>
      <c r="D214" s="159">
        <v>0</v>
      </c>
      <c r="E214" s="246">
        <v>0</v>
      </c>
      <c r="F214" s="185">
        <v>0</v>
      </c>
      <c r="G214" s="185">
        <v>0</v>
      </c>
      <c r="H214" s="185">
        <v>0</v>
      </c>
      <c r="I214" s="185">
        <v>0</v>
      </c>
      <c r="J214" s="23"/>
    </row>
    <row r="215" spans="1:10" x14ac:dyDescent="0.3">
      <c r="A215" s="25" t="s">
        <v>104</v>
      </c>
      <c r="B215" s="23">
        <v>6080</v>
      </c>
      <c r="C215" s="159">
        <v>0</v>
      </c>
      <c r="D215" s="159">
        <v>0</v>
      </c>
      <c r="E215" s="246">
        <v>0</v>
      </c>
      <c r="F215" s="185">
        <v>0</v>
      </c>
      <c r="G215" s="185">
        <v>0</v>
      </c>
      <c r="H215" s="185">
        <v>0</v>
      </c>
      <c r="I215" s="185">
        <v>0</v>
      </c>
      <c r="J215" s="23"/>
    </row>
    <row r="216" spans="1:10" x14ac:dyDescent="0.3">
      <c r="A216" s="264" t="s">
        <v>338</v>
      </c>
      <c r="B216" s="23">
        <v>6090</v>
      </c>
      <c r="C216" s="248">
        <v>62909</v>
      </c>
      <c r="D216" s="248">
        <v>40444</v>
      </c>
      <c r="E216" s="282">
        <v>41351.163999999997</v>
      </c>
      <c r="F216" s="282">
        <v>41351.163999999997</v>
      </c>
      <c r="G216" s="282">
        <v>41351.163999999997</v>
      </c>
      <c r="H216" s="282">
        <v>41351.163999999997</v>
      </c>
      <c r="I216" s="282">
        <v>41351.163999999997</v>
      </c>
      <c r="J216" s="23"/>
    </row>
    <row r="217" spans="1:10" x14ac:dyDescent="0.3">
      <c r="A217" s="181"/>
      <c r="B217" s="181"/>
      <c r="C217" s="181"/>
      <c r="D217" s="181"/>
      <c r="E217" s="181"/>
      <c r="F217" s="181"/>
      <c r="G217" s="184"/>
      <c r="H217" s="184"/>
      <c r="I217" s="184"/>
      <c r="J217" s="218"/>
    </row>
    <row r="218" spans="1:10" ht="15.6" x14ac:dyDescent="0.3">
      <c r="A218" s="283" t="s">
        <v>403</v>
      </c>
      <c r="B218" s="182"/>
      <c r="C218" s="182"/>
      <c r="D218" s="317" t="s">
        <v>166</v>
      </c>
      <c r="E218" s="317"/>
      <c r="F218" s="219"/>
      <c r="G218" s="318" t="s">
        <v>389</v>
      </c>
      <c r="H218" s="318"/>
      <c r="I218" s="318"/>
      <c r="J218" s="218"/>
    </row>
    <row r="219" spans="1:10" x14ac:dyDescent="0.3">
      <c r="A219" s="220" t="s">
        <v>402</v>
      </c>
      <c r="B219" s="183"/>
      <c r="C219" s="183"/>
      <c r="D219" s="313" t="s">
        <v>341</v>
      </c>
      <c r="E219" s="313"/>
      <c r="F219" s="220"/>
      <c r="G219" s="313" t="s">
        <v>168</v>
      </c>
      <c r="H219" s="313"/>
      <c r="I219" s="313"/>
      <c r="J219" s="218"/>
    </row>
    <row r="220" spans="1:10" x14ac:dyDescent="0.3">
      <c r="A220" s="184"/>
      <c r="B220" s="184"/>
      <c r="C220" s="184"/>
      <c r="D220" s="184"/>
      <c r="E220" s="184"/>
      <c r="F220" s="184"/>
      <c r="G220" s="184"/>
      <c r="H220" s="184"/>
      <c r="I220" s="184"/>
      <c r="J220" s="218"/>
    </row>
    <row r="221" spans="1:10" ht="33.75" customHeight="1" x14ac:dyDescent="0.3">
      <c r="A221" s="42" t="s">
        <v>404</v>
      </c>
      <c r="B221" s="184"/>
      <c r="C221" s="184"/>
      <c r="D221" s="184"/>
      <c r="E221" s="184"/>
      <c r="F221" s="184"/>
      <c r="G221" s="184"/>
      <c r="H221" s="184"/>
      <c r="I221" s="184"/>
      <c r="J221" s="218"/>
    </row>
    <row r="222" spans="1:10" x14ac:dyDescent="0.3">
      <c r="A222" s="42" t="s">
        <v>390</v>
      </c>
      <c r="B222" s="184"/>
      <c r="C222" s="184"/>
      <c r="D222" s="184"/>
      <c r="E222" s="184"/>
      <c r="F222" s="184"/>
      <c r="G222" s="184"/>
      <c r="H222" s="184"/>
      <c r="I222" s="184"/>
      <c r="J222" s="218"/>
    </row>
    <row r="223" spans="1:10" x14ac:dyDescent="0.3">
      <c r="A223" s="184"/>
      <c r="B223" s="184"/>
      <c r="C223" s="184"/>
      <c r="D223" s="184"/>
      <c r="E223" s="184"/>
      <c r="F223" s="184"/>
      <c r="G223" s="184"/>
      <c r="H223" s="184"/>
      <c r="I223" s="184"/>
      <c r="J223" s="218"/>
    </row>
    <row r="224" spans="1:10" x14ac:dyDescent="0.3">
      <c r="A224" s="184"/>
      <c r="B224" s="184"/>
      <c r="C224" s="184"/>
      <c r="D224" s="184"/>
      <c r="E224" s="184"/>
      <c r="F224" s="184"/>
      <c r="G224" s="184"/>
      <c r="H224" s="184"/>
      <c r="I224" s="184"/>
      <c r="J224" s="218"/>
    </row>
    <row r="225" spans="1:10" x14ac:dyDescent="0.3">
      <c r="A225" s="184"/>
      <c r="B225" s="184"/>
      <c r="C225" s="184"/>
      <c r="D225" s="184"/>
      <c r="E225" s="184"/>
      <c r="F225" s="184"/>
      <c r="G225" s="184"/>
      <c r="H225" s="184"/>
      <c r="I225" s="184"/>
      <c r="J225" s="218"/>
    </row>
    <row r="226" spans="1:10" x14ac:dyDescent="0.3">
      <c r="A226" s="184"/>
      <c r="B226" s="184"/>
      <c r="C226" s="184"/>
      <c r="D226" s="184"/>
      <c r="E226" s="184"/>
      <c r="F226" s="184"/>
      <c r="G226" s="184"/>
      <c r="H226" s="184"/>
      <c r="I226" s="184"/>
      <c r="J226" s="218"/>
    </row>
    <row r="227" spans="1:10" x14ac:dyDescent="0.3">
      <c r="A227" s="184"/>
      <c r="B227" s="184"/>
      <c r="C227" s="184"/>
      <c r="D227" s="184"/>
      <c r="E227" s="184"/>
      <c r="F227" s="184"/>
      <c r="G227" s="184"/>
      <c r="H227" s="184"/>
      <c r="I227" s="184"/>
      <c r="J227" s="218"/>
    </row>
    <row r="228" spans="1:10" x14ac:dyDescent="0.3">
      <c r="A228" s="184"/>
      <c r="B228" s="184"/>
      <c r="C228" s="184"/>
      <c r="D228" s="184"/>
      <c r="E228" s="184"/>
      <c r="F228" s="184"/>
      <c r="G228" s="184"/>
      <c r="H228" s="184"/>
      <c r="I228" s="184"/>
      <c r="J228" s="218"/>
    </row>
    <row r="229" spans="1:10" x14ac:dyDescent="0.3">
      <c r="A229" s="184"/>
      <c r="B229" s="184"/>
      <c r="C229" s="184"/>
      <c r="D229" s="184"/>
      <c r="E229" s="184"/>
      <c r="F229" s="184"/>
      <c r="G229" s="184"/>
      <c r="H229" s="184"/>
      <c r="I229" s="184"/>
      <c r="J229" s="218"/>
    </row>
    <row r="230" spans="1:10" x14ac:dyDescent="0.3">
      <c r="A230" s="184"/>
      <c r="B230" s="184"/>
      <c r="C230" s="184"/>
      <c r="D230" s="184"/>
      <c r="E230" s="184"/>
      <c r="F230" s="184"/>
      <c r="G230" s="184"/>
      <c r="H230" s="184"/>
      <c r="I230" s="184"/>
      <c r="J230" s="218"/>
    </row>
    <row r="231" spans="1:10" x14ac:dyDescent="0.3">
      <c r="A231" s="184"/>
      <c r="B231" s="184"/>
      <c r="C231" s="184"/>
      <c r="D231" s="184"/>
      <c r="E231" s="184"/>
      <c r="F231" s="184"/>
      <c r="G231" s="184"/>
      <c r="H231" s="184"/>
      <c r="I231" s="184"/>
      <c r="J231" s="218"/>
    </row>
    <row r="232" spans="1:10" x14ac:dyDescent="0.3">
      <c r="J232" s="218"/>
    </row>
    <row r="233" spans="1:10" x14ac:dyDescent="0.3">
      <c r="J233" s="218"/>
    </row>
    <row r="234" spans="1:10" x14ac:dyDescent="0.3">
      <c r="J234" s="218"/>
    </row>
    <row r="235" spans="1:10" x14ac:dyDescent="0.3">
      <c r="J235" s="218"/>
    </row>
    <row r="236" spans="1:10" x14ac:dyDescent="0.3">
      <c r="J236" s="218"/>
    </row>
    <row r="237" spans="1:10" x14ac:dyDescent="0.3">
      <c r="J237" s="218"/>
    </row>
    <row r="238" spans="1:10" x14ac:dyDescent="0.3">
      <c r="J238" s="218"/>
    </row>
    <row r="239" spans="1:10" x14ac:dyDescent="0.3">
      <c r="J239" s="218"/>
    </row>
    <row r="240" spans="1:10" x14ac:dyDescent="0.3">
      <c r="J240" s="218"/>
    </row>
    <row r="241" spans="10:10" x14ac:dyDescent="0.3">
      <c r="J241" s="218"/>
    </row>
    <row r="242" spans="10:10" x14ac:dyDescent="0.3">
      <c r="J242" s="218"/>
    </row>
    <row r="243" spans="10:10" x14ac:dyDescent="0.3">
      <c r="J243" s="218"/>
    </row>
    <row r="244" spans="10:10" x14ac:dyDescent="0.3">
      <c r="J244" s="218"/>
    </row>
    <row r="245" spans="10:10" x14ac:dyDescent="0.3">
      <c r="J245" s="218"/>
    </row>
    <row r="246" spans="10:10" x14ac:dyDescent="0.3">
      <c r="J246" s="218"/>
    </row>
    <row r="247" spans="10:10" x14ac:dyDescent="0.3">
      <c r="J247" s="218"/>
    </row>
    <row r="248" spans="10:10" x14ac:dyDescent="0.3">
      <c r="J248" s="218"/>
    </row>
    <row r="249" spans="10:10" x14ac:dyDescent="0.3">
      <c r="J249" s="221"/>
    </row>
    <row r="250" spans="10:10" x14ac:dyDescent="0.3">
      <c r="J250" s="221"/>
    </row>
    <row r="251" spans="10:10" x14ac:dyDescent="0.3">
      <c r="J251" s="221"/>
    </row>
    <row r="252" spans="10:10" x14ac:dyDescent="0.3">
      <c r="J252" s="221"/>
    </row>
    <row r="253" spans="10:10" x14ac:dyDescent="0.3">
      <c r="J253" s="221"/>
    </row>
    <row r="254" spans="10:10" x14ac:dyDescent="0.3">
      <c r="J254" s="221"/>
    </row>
    <row r="255" spans="10:10" x14ac:dyDescent="0.3">
      <c r="J255" s="221"/>
    </row>
    <row r="256" spans="10:10" x14ac:dyDescent="0.3">
      <c r="J256" s="221"/>
    </row>
    <row r="257" spans="10:10" x14ac:dyDescent="0.3">
      <c r="J257" s="221"/>
    </row>
    <row r="258" spans="10:10" x14ac:dyDescent="0.3">
      <c r="J258" s="221"/>
    </row>
    <row r="259" spans="10:10" x14ac:dyDescent="0.3">
      <c r="J259" s="221"/>
    </row>
    <row r="260" spans="10:10" x14ac:dyDescent="0.3">
      <c r="J260" s="221"/>
    </row>
    <row r="261" spans="10:10" x14ac:dyDescent="0.3">
      <c r="J261" s="221"/>
    </row>
    <row r="262" spans="10:10" x14ac:dyDescent="0.3">
      <c r="J262" s="221"/>
    </row>
    <row r="263" spans="10:10" x14ac:dyDescent="0.3">
      <c r="J263" s="221"/>
    </row>
    <row r="264" spans="10:10" x14ac:dyDescent="0.3">
      <c r="J264" s="221"/>
    </row>
    <row r="265" spans="10:10" x14ac:dyDescent="0.3">
      <c r="J265" s="221"/>
    </row>
    <row r="266" spans="10:10" x14ac:dyDescent="0.3">
      <c r="J266" s="221"/>
    </row>
    <row r="267" spans="10:10" x14ac:dyDescent="0.3">
      <c r="J267" s="221"/>
    </row>
    <row r="268" spans="10:10" x14ac:dyDescent="0.3">
      <c r="J268" s="221"/>
    </row>
    <row r="269" spans="10:10" x14ac:dyDescent="0.3">
      <c r="J269" s="221"/>
    </row>
    <row r="270" spans="10:10" x14ac:dyDescent="0.3">
      <c r="J270" s="221"/>
    </row>
    <row r="271" spans="10:10" x14ac:dyDescent="0.3">
      <c r="J271" s="221"/>
    </row>
    <row r="272" spans="10:10" x14ac:dyDescent="0.3">
      <c r="J272" s="221"/>
    </row>
    <row r="273" spans="10:10" x14ac:dyDescent="0.3">
      <c r="J273" s="221"/>
    </row>
    <row r="274" spans="10:10" x14ac:dyDescent="0.3">
      <c r="J274" s="221"/>
    </row>
    <row r="275" spans="10:10" x14ac:dyDescent="0.3">
      <c r="J275" s="221"/>
    </row>
    <row r="276" spans="10:10" x14ac:dyDescent="0.3">
      <c r="J276" s="221"/>
    </row>
    <row r="277" spans="10:10" x14ac:dyDescent="0.3">
      <c r="J277" s="221"/>
    </row>
    <row r="278" spans="10:10" x14ac:dyDescent="0.3">
      <c r="J278" s="221"/>
    </row>
    <row r="279" spans="10:10" x14ac:dyDescent="0.3">
      <c r="J279" s="221"/>
    </row>
    <row r="280" spans="10:10" x14ac:dyDescent="0.3">
      <c r="J280" s="221"/>
    </row>
    <row r="281" spans="10:10" x14ac:dyDescent="0.3">
      <c r="J281" s="221"/>
    </row>
    <row r="282" spans="10:10" x14ac:dyDescent="0.3">
      <c r="J282" s="221"/>
    </row>
    <row r="283" spans="10:10" x14ac:dyDescent="0.3">
      <c r="J283" s="221"/>
    </row>
    <row r="284" spans="10:10" x14ac:dyDescent="0.3">
      <c r="J284" s="221"/>
    </row>
    <row r="285" spans="10:10" x14ac:dyDescent="0.3">
      <c r="J285" s="221"/>
    </row>
    <row r="286" spans="10:10" x14ac:dyDescent="0.3">
      <c r="J286" s="221"/>
    </row>
    <row r="287" spans="10:10" x14ac:dyDescent="0.3">
      <c r="J287" s="221"/>
    </row>
    <row r="288" spans="10:10" x14ac:dyDescent="0.3">
      <c r="J288" s="221"/>
    </row>
    <row r="289" spans="10:10" x14ac:dyDescent="0.3">
      <c r="J289" s="221"/>
    </row>
    <row r="290" spans="10:10" x14ac:dyDescent="0.3">
      <c r="J290" s="221"/>
    </row>
    <row r="291" spans="10:10" x14ac:dyDescent="0.3">
      <c r="J291" s="221"/>
    </row>
    <row r="292" spans="10:10" x14ac:dyDescent="0.3">
      <c r="J292" s="221"/>
    </row>
    <row r="293" spans="10:10" x14ac:dyDescent="0.3">
      <c r="J293" s="221"/>
    </row>
    <row r="294" spans="10:10" x14ac:dyDescent="0.3">
      <c r="J294" s="221"/>
    </row>
    <row r="295" spans="10:10" x14ac:dyDescent="0.3">
      <c r="J295" s="221"/>
    </row>
    <row r="296" spans="10:10" x14ac:dyDescent="0.3">
      <c r="J296" s="221"/>
    </row>
    <row r="297" spans="10:10" x14ac:dyDescent="0.3">
      <c r="J297" s="221"/>
    </row>
    <row r="298" spans="10:10" x14ac:dyDescent="0.3">
      <c r="J298" s="221"/>
    </row>
    <row r="299" spans="10:10" x14ac:dyDescent="0.3">
      <c r="J299" s="221"/>
    </row>
    <row r="300" spans="10:10" x14ac:dyDescent="0.3">
      <c r="J300" s="221"/>
    </row>
    <row r="301" spans="10:10" x14ac:dyDescent="0.3">
      <c r="J301" s="221"/>
    </row>
    <row r="302" spans="10:10" x14ac:dyDescent="0.3">
      <c r="J302" s="221"/>
    </row>
    <row r="303" spans="10:10" x14ac:dyDescent="0.3">
      <c r="J303" s="221"/>
    </row>
    <row r="304" spans="10:10" x14ac:dyDescent="0.3">
      <c r="J304" s="221"/>
    </row>
    <row r="305" spans="10:10" x14ac:dyDescent="0.3">
      <c r="J305" s="221"/>
    </row>
    <row r="306" spans="10:10" x14ac:dyDescent="0.3">
      <c r="J306" s="221"/>
    </row>
    <row r="307" spans="10:10" x14ac:dyDescent="0.3">
      <c r="J307" s="221"/>
    </row>
    <row r="308" spans="10:10" x14ac:dyDescent="0.3">
      <c r="J308" s="221"/>
    </row>
    <row r="309" spans="10:10" x14ac:dyDescent="0.3">
      <c r="J309" s="221"/>
    </row>
    <row r="310" spans="10:10" x14ac:dyDescent="0.3">
      <c r="J310" s="221"/>
    </row>
    <row r="311" spans="10:10" x14ac:dyDescent="0.3">
      <c r="J311" s="221"/>
    </row>
    <row r="312" spans="10:10" x14ac:dyDescent="0.3">
      <c r="J312" s="221"/>
    </row>
    <row r="313" spans="10:10" x14ac:dyDescent="0.3">
      <c r="J313" s="221"/>
    </row>
    <row r="314" spans="10:10" x14ac:dyDescent="0.3">
      <c r="J314" s="221"/>
    </row>
    <row r="315" spans="10:10" x14ac:dyDescent="0.3">
      <c r="J315" s="221"/>
    </row>
    <row r="316" spans="10:10" x14ac:dyDescent="0.3">
      <c r="J316" s="221"/>
    </row>
    <row r="317" spans="10:10" x14ac:dyDescent="0.3">
      <c r="J317" s="221"/>
    </row>
    <row r="318" spans="10:10" x14ac:dyDescent="0.3">
      <c r="J318" s="221"/>
    </row>
    <row r="319" spans="10:10" x14ac:dyDescent="0.3">
      <c r="J319" s="221"/>
    </row>
    <row r="320" spans="10:10" x14ac:dyDescent="0.3">
      <c r="J320" s="221"/>
    </row>
    <row r="321" spans="10:10" x14ac:dyDescent="0.3">
      <c r="J321" s="221"/>
    </row>
    <row r="322" spans="10:10" x14ac:dyDescent="0.3">
      <c r="J322" s="221"/>
    </row>
  </sheetData>
  <mergeCells count="59">
    <mergeCell ref="B15:E15"/>
    <mergeCell ref="H15:J15"/>
    <mergeCell ref="H2:I2"/>
    <mergeCell ref="H4:J4"/>
    <mergeCell ref="H5:J5"/>
    <mergeCell ref="H6:J6"/>
    <mergeCell ref="H7:J7"/>
    <mergeCell ref="H8:J8"/>
    <mergeCell ref="I11:J11"/>
    <mergeCell ref="I12:J12"/>
    <mergeCell ref="I13:J13"/>
    <mergeCell ref="H14:J14"/>
    <mergeCell ref="I16:J16"/>
    <mergeCell ref="I17:J17"/>
    <mergeCell ref="B18:E18"/>
    <mergeCell ref="I18:J18"/>
    <mergeCell ref="B19:E19"/>
    <mergeCell ref="I19:J19"/>
    <mergeCell ref="B16:G16"/>
    <mergeCell ref="B17:G17"/>
    <mergeCell ref="B20:E20"/>
    <mergeCell ref="I20:J20"/>
    <mergeCell ref="B21:E21"/>
    <mergeCell ref="I21:J21"/>
    <mergeCell ref="B22:E22"/>
    <mergeCell ref="F22:H22"/>
    <mergeCell ref="I22:J22"/>
    <mergeCell ref="D219:E219"/>
    <mergeCell ref="G219:I219"/>
    <mergeCell ref="A161:J161"/>
    <mergeCell ref="D218:E218"/>
    <mergeCell ref="G218:I218"/>
    <mergeCell ref="A179:J179"/>
    <mergeCell ref="A172:J172"/>
    <mergeCell ref="A61:J61"/>
    <mergeCell ref="A131:J131"/>
    <mergeCell ref="A144:J144"/>
    <mergeCell ref="J31:J32"/>
    <mergeCell ref="A34:J34"/>
    <mergeCell ref="C31:C32"/>
    <mergeCell ref="A31:A32"/>
    <mergeCell ref="B31:B32"/>
    <mergeCell ref="D31:D32"/>
    <mergeCell ref="E31:E32"/>
    <mergeCell ref="F31:I31"/>
    <mergeCell ref="B25:G25"/>
    <mergeCell ref="B27:G27"/>
    <mergeCell ref="A35:J35"/>
    <mergeCell ref="A29:I29"/>
    <mergeCell ref="I30:J30"/>
    <mergeCell ref="I25:J25"/>
    <mergeCell ref="B26:E26"/>
    <mergeCell ref="I26:J26"/>
    <mergeCell ref="I27:J27"/>
    <mergeCell ref="B23:E23"/>
    <mergeCell ref="F23:H23"/>
    <mergeCell ref="I23:J23"/>
    <mergeCell ref="B24:E24"/>
    <mergeCell ref="I24:J24"/>
  </mergeCells>
  <pageMargins left="0.51181102362204722" right="0.39370078740157483" top="0.39370078740157483" bottom="0.39370078740157483" header="0.31496062992125984" footer="0.31496062992125984"/>
  <pageSetup paperSize="9" scale="89" fitToHeight="0" orientation="landscape" r:id="rId1"/>
  <headerFooter>
    <oddFooter>&amp;R&amp;P</oddFooter>
  </headerFooter>
  <rowBreaks count="5" manualBreakCount="5">
    <brk id="55" max="9" man="1"/>
    <brk id="81" max="9" man="1"/>
    <brk id="139" max="9" man="1"/>
    <brk id="165" max="9" man="1"/>
    <brk id="21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4"/>
  <sheetViews>
    <sheetView zoomScaleNormal="100" workbookViewId="0">
      <selection activeCell="AF14" sqref="AF14"/>
    </sheetView>
  </sheetViews>
  <sheetFormatPr defaultColWidth="8.88671875" defaultRowHeight="14.4" x14ac:dyDescent="0.3"/>
  <cols>
    <col min="1" max="1" width="4.33203125" customWidth="1"/>
    <col min="2" max="2" width="14.33203125" customWidth="1"/>
    <col min="3" max="3" width="5.44140625" customWidth="1"/>
    <col min="4" max="4" width="4.44140625" customWidth="1"/>
    <col min="5" max="5" width="4.109375" customWidth="1"/>
    <col min="6" max="6" width="5.44140625" customWidth="1"/>
    <col min="7" max="7" width="4.6640625" customWidth="1"/>
    <col min="8" max="8" width="5.6640625" customWidth="1"/>
    <col min="9" max="9" width="5.109375" customWidth="1"/>
    <col min="10" max="10" width="5.33203125" customWidth="1"/>
    <col min="11" max="12" width="4.44140625" customWidth="1"/>
    <col min="13" max="13" width="4.33203125" customWidth="1"/>
    <col min="14" max="14" width="6.44140625" customWidth="1"/>
    <col min="15" max="15" width="5.5546875" customWidth="1"/>
    <col min="16" max="16" width="5.88671875" customWidth="1"/>
    <col min="17" max="17" width="5.109375" customWidth="1"/>
    <col min="18" max="18" width="5.44140625" customWidth="1"/>
    <col min="19" max="19" width="4.44140625" customWidth="1"/>
    <col min="20" max="20" width="4.33203125" customWidth="1"/>
    <col min="21" max="21" width="4.88671875" customWidth="1"/>
    <col min="22" max="22" width="5.109375" customWidth="1"/>
    <col min="23" max="23" width="4.88671875" customWidth="1"/>
    <col min="24" max="24" width="4.44140625" customWidth="1"/>
    <col min="25" max="26" width="4.6640625" customWidth="1"/>
    <col min="27" max="27" width="5" customWidth="1"/>
    <col min="28" max="28" width="5.44140625" customWidth="1"/>
  </cols>
  <sheetData>
    <row r="1" spans="1:28" x14ac:dyDescent="0.3">
      <c r="Q1" s="325" t="s">
        <v>422</v>
      </c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</row>
    <row r="2" spans="1:28" x14ac:dyDescent="0.3">
      <c r="U2" s="335" t="s">
        <v>189</v>
      </c>
      <c r="V2" s="335"/>
      <c r="W2" s="335"/>
      <c r="X2" s="335"/>
      <c r="Y2" s="335"/>
      <c r="Z2" s="335"/>
      <c r="AA2" s="335"/>
      <c r="AB2" s="335"/>
    </row>
    <row r="3" spans="1:28" x14ac:dyDescent="0.3">
      <c r="A3" s="332" t="s">
        <v>169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</row>
    <row r="4" spans="1:28" x14ac:dyDescent="0.3">
      <c r="A4" s="334" t="s">
        <v>171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</row>
    <row r="5" spans="1:28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333" t="s">
        <v>170</v>
      </c>
      <c r="Z5" s="333"/>
      <c r="AA5" s="333"/>
      <c r="AB5" s="333"/>
    </row>
    <row r="6" spans="1:28" ht="45" customHeight="1" x14ac:dyDescent="0.3">
      <c r="A6" s="331" t="s">
        <v>148</v>
      </c>
      <c r="B6" s="331" t="s">
        <v>172</v>
      </c>
      <c r="C6" s="337" t="s">
        <v>327</v>
      </c>
      <c r="D6" s="331" t="s">
        <v>150</v>
      </c>
      <c r="E6" s="331"/>
      <c r="F6" s="331"/>
      <c r="G6" s="331"/>
      <c r="H6" s="331"/>
      <c r="I6" s="331" t="s">
        <v>157</v>
      </c>
      <c r="J6" s="331"/>
      <c r="K6" s="331"/>
      <c r="L6" s="331"/>
      <c r="M6" s="331"/>
      <c r="N6" s="331" t="s">
        <v>158</v>
      </c>
      <c r="O6" s="331"/>
      <c r="P6" s="331"/>
      <c r="Q6" s="331"/>
      <c r="R6" s="331"/>
      <c r="S6" s="331" t="s">
        <v>159</v>
      </c>
      <c r="T6" s="331"/>
      <c r="U6" s="331"/>
      <c r="V6" s="331"/>
      <c r="W6" s="331"/>
      <c r="X6" s="331" t="s">
        <v>160</v>
      </c>
      <c r="Y6" s="331"/>
      <c r="Z6" s="331"/>
      <c r="AA6" s="331"/>
      <c r="AB6" s="331"/>
    </row>
    <row r="7" spans="1:28" ht="30" customHeight="1" x14ac:dyDescent="0.3">
      <c r="A7" s="331"/>
      <c r="B7" s="331"/>
      <c r="C7" s="338"/>
      <c r="D7" s="331" t="s">
        <v>151</v>
      </c>
      <c r="E7" s="331" t="s">
        <v>152</v>
      </c>
      <c r="F7" s="331"/>
      <c r="G7" s="331"/>
      <c r="H7" s="331"/>
      <c r="I7" s="331" t="s">
        <v>151</v>
      </c>
      <c r="J7" s="331" t="s">
        <v>152</v>
      </c>
      <c r="K7" s="331"/>
      <c r="L7" s="331"/>
      <c r="M7" s="331"/>
      <c r="N7" s="331" t="s">
        <v>151</v>
      </c>
      <c r="O7" s="331" t="s">
        <v>152</v>
      </c>
      <c r="P7" s="331"/>
      <c r="Q7" s="331"/>
      <c r="R7" s="331"/>
      <c r="S7" s="331" t="s">
        <v>151</v>
      </c>
      <c r="T7" s="331" t="s">
        <v>152</v>
      </c>
      <c r="U7" s="331"/>
      <c r="V7" s="331"/>
      <c r="W7" s="331"/>
      <c r="X7" s="331" t="s">
        <v>151</v>
      </c>
      <c r="Y7" s="331" t="s">
        <v>152</v>
      </c>
      <c r="Z7" s="331"/>
      <c r="AA7" s="331"/>
      <c r="AB7" s="331"/>
    </row>
    <row r="8" spans="1:28" x14ac:dyDescent="0.3">
      <c r="A8" s="331"/>
      <c r="B8" s="331"/>
      <c r="C8" s="339"/>
      <c r="D8" s="331"/>
      <c r="E8" s="47" t="s">
        <v>153</v>
      </c>
      <c r="F8" s="47" t="s">
        <v>154</v>
      </c>
      <c r="G8" s="47" t="s">
        <v>155</v>
      </c>
      <c r="H8" s="47" t="s">
        <v>156</v>
      </c>
      <c r="I8" s="331"/>
      <c r="J8" s="47" t="s">
        <v>153</v>
      </c>
      <c r="K8" s="47" t="s">
        <v>154</v>
      </c>
      <c r="L8" s="47" t="s">
        <v>155</v>
      </c>
      <c r="M8" s="47" t="s">
        <v>156</v>
      </c>
      <c r="N8" s="331"/>
      <c r="O8" s="47" t="s">
        <v>153</v>
      </c>
      <c r="P8" s="47" t="s">
        <v>154</v>
      </c>
      <c r="Q8" s="47" t="s">
        <v>155</v>
      </c>
      <c r="R8" s="47" t="s">
        <v>156</v>
      </c>
      <c r="S8" s="331"/>
      <c r="T8" s="47" t="s">
        <v>153</v>
      </c>
      <c r="U8" s="47" t="s">
        <v>154</v>
      </c>
      <c r="V8" s="47" t="s">
        <v>155</v>
      </c>
      <c r="W8" s="47" t="s">
        <v>156</v>
      </c>
      <c r="X8" s="331"/>
      <c r="Y8" s="47" t="s">
        <v>153</v>
      </c>
      <c r="Z8" s="47" t="s">
        <v>154</v>
      </c>
      <c r="AA8" s="47" t="s">
        <v>155</v>
      </c>
      <c r="AB8" s="47" t="s">
        <v>156</v>
      </c>
    </row>
    <row r="9" spans="1:28" x14ac:dyDescent="0.3">
      <c r="A9" s="47">
        <v>1</v>
      </c>
      <c r="B9" s="47">
        <v>2</v>
      </c>
      <c r="C9" s="47">
        <v>3</v>
      </c>
      <c r="D9" s="47">
        <v>4</v>
      </c>
      <c r="E9" s="47">
        <v>5</v>
      </c>
      <c r="F9" s="47">
        <v>6</v>
      </c>
      <c r="G9" s="47">
        <v>7</v>
      </c>
      <c r="H9" s="47">
        <v>8</v>
      </c>
      <c r="I9" s="47">
        <v>9</v>
      </c>
      <c r="J9" s="47">
        <v>10</v>
      </c>
      <c r="K9" s="47">
        <v>11</v>
      </c>
      <c r="L9" s="47">
        <v>12</v>
      </c>
      <c r="M9" s="47">
        <v>13</v>
      </c>
      <c r="N9" s="47">
        <v>14</v>
      </c>
      <c r="O9" s="47">
        <v>15</v>
      </c>
      <c r="P9" s="47">
        <v>16</v>
      </c>
      <c r="Q9" s="47">
        <v>17</v>
      </c>
      <c r="R9" s="47">
        <v>18</v>
      </c>
      <c r="S9" s="47">
        <v>19</v>
      </c>
      <c r="T9" s="47">
        <v>20</v>
      </c>
      <c r="U9" s="47">
        <v>21</v>
      </c>
      <c r="V9" s="47">
        <v>22</v>
      </c>
      <c r="W9" s="47">
        <v>23</v>
      </c>
      <c r="X9" s="47">
        <v>24</v>
      </c>
      <c r="Y9" s="47">
        <v>25</v>
      </c>
      <c r="Z9" s="47">
        <v>26</v>
      </c>
      <c r="AA9" s="47">
        <v>27</v>
      </c>
      <c r="AB9" s="47">
        <v>28</v>
      </c>
    </row>
    <row r="10" spans="1:28" ht="31.5" customHeight="1" x14ac:dyDescent="0.3">
      <c r="A10" s="47">
        <v>1</v>
      </c>
      <c r="B10" s="48" t="s">
        <v>77</v>
      </c>
      <c r="C10" s="47">
        <v>3110</v>
      </c>
      <c r="D10" s="166">
        <v>0</v>
      </c>
      <c r="E10" s="166">
        <v>0</v>
      </c>
      <c r="F10" s="166">
        <v>0</v>
      </c>
      <c r="G10" s="166">
        <v>0</v>
      </c>
      <c r="H10" s="166">
        <v>0</v>
      </c>
      <c r="I10" s="166">
        <v>0</v>
      </c>
      <c r="J10" s="166">
        <v>0</v>
      </c>
      <c r="K10" s="166">
        <v>0</v>
      </c>
      <c r="L10" s="166">
        <v>0</v>
      </c>
      <c r="M10" s="166">
        <v>0</v>
      </c>
      <c r="N10" s="166">
        <v>0</v>
      </c>
      <c r="O10" s="166">
        <v>0</v>
      </c>
      <c r="P10" s="166">
        <v>0</v>
      </c>
      <c r="Q10" s="166">
        <v>0</v>
      </c>
      <c r="R10" s="166">
        <v>0</v>
      </c>
      <c r="S10" s="166">
        <v>0</v>
      </c>
      <c r="T10" s="166">
        <v>0</v>
      </c>
      <c r="U10" s="166">
        <v>0</v>
      </c>
      <c r="V10" s="166">
        <v>0</v>
      </c>
      <c r="W10" s="166">
        <v>0</v>
      </c>
      <c r="X10" s="166">
        <v>0</v>
      </c>
      <c r="Y10" s="166">
        <v>0</v>
      </c>
      <c r="Z10" s="166">
        <v>0</v>
      </c>
      <c r="AA10" s="166">
        <v>0</v>
      </c>
      <c r="AB10" s="166">
        <v>0</v>
      </c>
    </row>
    <row r="11" spans="1:28" ht="51.75" customHeight="1" x14ac:dyDescent="0.3">
      <c r="A11" s="47">
        <v>2</v>
      </c>
      <c r="B11" s="48" t="s">
        <v>161</v>
      </c>
      <c r="C11" s="47">
        <v>3120</v>
      </c>
      <c r="D11" s="166">
        <v>0</v>
      </c>
      <c r="E11" s="166">
        <v>0</v>
      </c>
      <c r="F11" s="166">
        <v>0</v>
      </c>
      <c r="G11" s="166">
        <v>0</v>
      </c>
      <c r="H11" s="166">
        <v>0</v>
      </c>
      <c r="I11" s="166">
        <v>100</v>
      </c>
      <c r="J11" s="166">
        <v>100</v>
      </c>
      <c r="K11" s="166">
        <v>0</v>
      </c>
      <c r="L11" s="166">
        <v>0</v>
      </c>
      <c r="M11" s="166">
        <v>0</v>
      </c>
      <c r="N11" s="166">
        <v>1000</v>
      </c>
      <c r="O11" s="166">
        <v>250</v>
      </c>
      <c r="P11" s="166">
        <v>250</v>
      </c>
      <c r="Q11" s="166">
        <v>250</v>
      </c>
      <c r="R11" s="166">
        <v>250</v>
      </c>
      <c r="S11" s="166">
        <v>0</v>
      </c>
      <c r="T11" s="166">
        <v>0</v>
      </c>
      <c r="U11" s="166">
        <v>0</v>
      </c>
      <c r="V11" s="166">
        <v>0</v>
      </c>
      <c r="W11" s="166">
        <v>0</v>
      </c>
      <c r="X11" s="166">
        <v>0</v>
      </c>
      <c r="Y11" s="166">
        <v>0</v>
      </c>
      <c r="Z11" s="166">
        <v>0</v>
      </c>
      <c r="AA11" s="166">
        <v>0</v>
      </c>
      <c r="AB11" s="166">
        <v>0</v>
      </c>
    </row>
    <row r="12" spans="1:28" ht="72" customHeight="1" x14ac:dyDescent="0.3">
      <c r="A12" s="47">
        <v>3</v>
      </c>
      <c r="B12" s="48" t="s">
        <v>79</v>
      </c>
      <c r="C12" s="47">
        <v>3130</v>
      </c>
      <c r="D12" s="166">
        <v>0</v>
      </c>
      <c r="E12" s="166">
        <v>0</v>
      </c>
      <c r="F12" s="166">
        <v>0</v>
      </c>
      <c r="G12" s="166">
        <v>0</v>
      </c>
      <c r="H12" s="166">
        <v>0</v>
      </c>
      <c r="I12" s="166">
        <v>0</v>
      </c>
      <c r="J12" s="166">
        <v>0</v>
      </c>
      <c r="K12" s="166">
        <v>0</v>
      </c>
      <c r="L12" s="166">
        <v>0</v>
      </c>
      <c r="M12" s="166">
        <v>0</v>
      </c>
      <c r="N12" s="166">
        <v>0</v>
      </c>
      <c r="O12" s="166">
        <v>0</v>
      </c>
      <c r="P12" s="166">
        <v>0</v>
      </c>
      <c r="Q12" s="166">
        <v>0</v>
      </c>
      <c r="R12" s="166">
        <v>0</v>
      </c>
      <c r="S12" s="166">
        <v>0</v>
      </c>
      <c r="T12" s="166">
        <v>0</v>
      </c>
      <c r="U12" s="166">
        <v>0</v>
      </c>
      <c r="V12" s="166">
        <v>0</v>
      </c>
      <c r="W12" s="166">
        <v>0</v>
      </c>
      <c r="X12" s="166">
        <v>0</v>
      </c>
      <c r="Y12" s="166">
        <v>0</v>
      </c>
      <c r="Z12" s="166">
        <v>0</v>
      </c>
      <c r="AA12" s="166">
        <v>0</v>
      </c>
      <c r="AB12" s="166">
        <v>0</v>
      </c>
    </row>
    <row r="13" spans="1:28" ht="103.5" customHeight="1" x14ac:dyDescent="0.3">
      <c r="A13" s="47">
        <v>4</v>
      </c>
      <c r="B13" s="48" t="s">
        <v>162</v>
      </c>
      <c r="C13" s="47">
        <v>3140</v>
      </c>
      <c r="D13" s="166">
        <v>0</v>
      </c>
      <c r="E13" s="166">
        <v>0</v>
      </c>
      <c r="F13" s="166">
        <v>0</v>
      </c>
      <c r="G13" s="166">
        <v>0</v>
      </c>
      <c r="H13" s="166">
        <v>0</v>
      </c>
      <c r="I13" s="166">
        <v>0</v>
      </c>
      <c r="J13" s="166">
        <v>0</v>
      </c>
      <c r="K13" s="166">
        <v>0</v>
      </c>
      <c r="L13" s="166">
        <v>0</v>
      </c>
      <c r="M13" s="166">
        <v>0</v>
      </c>
      <c r="N13" s="166">
        <v>0</v>
      </c>
      <c r="O13" s="166">
        <v>0</v>
      </c>
      <c r="P13" s="166">
        <v>0</v>
      </c>
      <c r="Q13" s="166">
        <v>0</v>
      </c>
      <c r="R13" s="166">
        <v>0</v>
      </c>
      <c r="S13" s="166">
        <v>0</v>
      </c>
      <c r="T13" s="166">
        <v>0</v>
      </c>
      <c r="U13" s="166">
        <v>0</v>
      </c>
      <c r="V13" s="166">
        <v>0</v>
      </c>
      <c r="W13" s="166">
        <v>0</v>
      </c>
      <c r="X13" s="166">
        <v>0</v>
      </c>
      <c r="Y13" s="166">
        <v>0</v>
      </c>
      <c r="Z13" s="166">
        <v>0</v>
      </c>
      <c r="AA13" s="166">
        <v>0</v>
      </c>
      <c r="AB13" s="166">
        <v>0</v>
      </c>
    </row>
    <row r="14" spans="1:28" ht="78" customHeight="1" x14ac:dyDescent="0.3">
      <c r="A14" s="47">
        <v>5</v>
      </c>
      <c r="B14" s="48" t="s">
        <v>163</v>
      </c>
      <c r="C14" s="47">
        <v>3150</v>
      </c>
      <c r="D14" s="166">
        <v>0</v>
      </c>
      <c r="E14" s="166">
        <v>0</v>
      </c>
      <c r="F14" s="166">
        <v>0</v>
      </c>
      <c r="G14" s="166">
        <v>0</v>
      </c>
      <c r="H14" s="166">
        <v>0</v>
      </c>
      <c r="I14" s="166">
        <v>0</v>
      </c>
      <c r="J14" s="166">
        <v>0</v>
      </c>
      <c r="K14" s="166">
        <v>0</v>
      </c>
      <c r="L14" s="166">
        <v>0</v>
      </c>
      <c r="M14" s="166">
        <v>0</v>
      </c>
      <c r="N14" s="166">
        <v>0</v>
      </c>
      <c r="O14" s="166">
        <v>0</v>
      </c>
      <c r="P14" s="166">
        <v>0</v>
      </c>
      <c r="Q14" s="166">
        <v>0</v>
      </c>
      <c r="R14" s="166">
        <v>0</v>
      </c>
      <c r="S14" s="166">
        <v>0</v>
      </c>
      <c r="T14" s="166">
        <v>0</v>
      </c>
      <c r="U14" s="166">
        <v>0</v>
      </c>
      <c r="V14" s="166">
        <v>0</v>
      </c>
      <c r="W14" s="166">
        <v>0</v>
      </c>
      <c r="X14" s="166">
        <v>0</v>
      </c>
      <c r="Y14" s="166">
        <v>0</v>
      </c>
      <c r="Z14" s="166">
        <v>0</v>
      </c>
      <c r="AA14" s="166">
        <v>0</v>
      </c>
      <c r="AB14" s="166">
        <v>0</v>
      </c>
    </row>
    <row r="15" spans="1:28" ht="30" customHeight="1" x14ac:dyDescent="0.3">
      <c r="A15" s="47">
        <v>6</v>
      </c>
      <c r="B15" s="48" t="s">
        <v>82</v>
      </c>
      <c r="C15" s="47">
        <v>3160</v>
      </c>
      <c r="D15" s="166">
        <v>0</v>
      </c>
      <c r="E15" s="166">
        <v>0</v>
      </c>
      <c r="F15" s="166">
        <v>0</v>
      </c>
      <c r="G15" s="166">
        <v>0</v>
      </c>
      <c r="H15" s="166">
        <v>0</v>
      </c>
      <c r="I15" s="166">
        <v>0</v>
      </c>
      <c r="J15" s="166">
        <v>0</v>
      </c>
      <c r="K15" s="166">
        <v>0</v>
      </c>
      <c r="L15" s="166">
        <v>0</v>
      </c>
      <c r="M15" s="166">
        <v>0</v>
      </c>
      <c r="N15" s="166">
        <v>0</v>
      </c>
      <c r="O15" s="166">
        <v>0</v>
      </c>
      <c r="P15" s="166">
        <v>0</v>
      </c>
      <c r="Q15" s="166">
        <v>0</v>
      </c>
      <c r="R15" s="166">
        <v>0</v>
      </c>
      <c r="S15" s="166">
        <v>0</v>
      </c>
      <c r="T15" s="166">
        <v>0</v>
      </c>
      <c r="U15" s="166">
        <v>0</v>
      </c>
      <c r="V15" s="166">
        <v>0</v>
      </c>
      <c r="W15" s="166">
        <v>0</v>
      </c>
      <c r="X15" s="166">
        <v>0</v>
      </c>
      <c r="Y15" s="166">
        <v>0</v>
      </c>
      <c r="Z15" s="166">
        <v>0</v>
      </c>
      <c r="AA15" s="166">
        <v>0</v>
      </c>
      <c r="AB15" s="166">
        <v>0</v>
      </c>
    </row>
    <row r="16" spans="1:28" x14ac:dyDescent="0.3">
      <c r="A16" s="47"/>
      <c r="B16" s="49" t="s">
        <v>160</v>
      </c>
      <c r="C16" s="49"/>
      <c r="D16" s="166">
        <f>SUM(D10:D15)</f>
        <v>0</v>
      </c>
      <c r="E16" s="166">
        <f t="shared" ref="E16:AB16" si="0">SUM(E10:E15)</f>
        <v>0</v>
      </c>
      <c r="F16" s="166">
        <f t="shared" si="0"/>
        <v>0</v>
      </c>
      <c r="G16" s="166">
        <f t="shared" si="0"/>
        <v>0</v>
      </c>
      <c r="H16" s="166">
        <f t="shared" si="0"/>
        <v>0</v>
      </c>
      <c r="I16" s="166">
        <f t="shared" si="0"/>
        <v>100</v>
      </c>
      <c r="J16" s="166">
        <f t="shared" si="0"/>
        <v>100</v>
      </c>
      <c r="K16" s="166">
        <f t="shared" si="0"/>
        <v>0</v>
      </c>
      <c r="L16" s="166">
        <f t="shared" si="0"/>
        <v>0</v>
      </c>
      <c r="M16" s="166">
        <f t="shared" si="0"/>
        <v>0</v>
      </c>
      <c r="N16" s="166">
        <f t="shared" si="0"/>
        <v>1000</v>
      </c>
      <c r="O16" s="166">
        <f t="shared" si="0"/>
        <v>250</v>
      </c>
      <c r="P16" s="166">
        <f t="shared" si="0"/>
        <v>250</v>
      </c>
      <c r="Q16" s="166">
        <f t="shared" si="0"/>
        <v>250</v>
      </c>
      <c r="R16" s="166">
        <f t="shared" si="0"/>
        <v>250</v>
      </c>
      <c r="S16" s="166">
        <f t="shared" si="0"/>
        <v>0</v>
      </c>
      <c r="T16" s="166">
        <f t="shared" si="0"/>
        <v>0</v>
      </c>
      <c r="U16" s="166">
        <f t="shared" si="0"/>
        <v>0</v>
      </c>
      <c r="V16" s="166">
        <f t="shared" si="0"/>
        <v>0</v>
      </c>
      <c r="W16" s="166">
        <f t="shared" si="0"/>
        <v>0</v>
      </c>
      <c r="X16" s="166">
        <f t="shared" si="0"/>
        <v>0</v>
      </c>
      <c r="Y16" s="166">
        <f t="shared" si="0"/>
        <v>0</v>
      </c>
      <c r="Z16" s="166">
        <f t="shared" si="0"/>
        <v>0</v>
      </c>
      <c r="AA16" s="166">
        <f t="shared" si="0"/>
        <v>0</v>
      </c>
      <c r="AB16" s="166">
        <f t="shared" si="0"/>
        <v>0</v>
      </c>
    </row>
    <row r="17" spans="1:28" x14ac:dyDescent="0.3">
      <c r="A17" s="47"/>
      <c r="B17" s="49" t="s">
        <v>164</v>
      </c>
      <c r="C17" s="49"/>
      <c r="D17" s="166">
        <v>0</v>
      </c>
      <c r="E17" s="166">
        <v>0</v>
      </c>
      <c r="F17" s="166">
        <v>0</v>
      </c>
      <c r="G17" s="166">
        <v>0</v>
      </c>
      <c r="H17" s="166">
        <v>0</v>
      </c>
      <c r="I17" s="166">
        <v>0</v>
      </c>
      <c r="J17" s="166">
        <v>0</v>
      </c>
      <c r="K17" s="166">
        <v>0</v>
      </c>
      <c r="L17" s="166">
        <v>0</v>
      </c>
      <c r="M17" s="166">
        <v>0</v>
      </c>
      <c r="N17" s="166">
        <v>0</v>
      </c>
      <c r="O17" s="166">
        <v>0</v>
      </c>
      <c r="P17" s="166">
        <v>0</v>
      </c>
      <c r="Q17" s="166">
        <v>0</v>
      </c>
      <c r="R17" s="166">
        <v>0</v>
      </c>
      <c r="S17" s="166">
        <v>0</v>
      </c>
      <c r="T17" s="166">
        <v>0</v>
      </c>
      <c r="U17" s="166">
        <v>0</v>
      </c>
      <c r="V17" s="166">
        <v>0</v>
      </c>
      <c r="W17" s="166">
        <v>0</v>
      </c>
      <c r="X17" s="166">
        <v>0</v>
      </c>
      <c r="Y17" s="166">
        <v>0</v>
      </c>
      <c r="Z17" s="166">
        <v>0</v>
      </c>
      <c r="AA17" s="166">
        <v>0</v>
      </c>
      <c r="AB17" s="166">
        <v>0</v>
      </c>
    </row>
    <row r="18" spans="1:28" x14ac:dyDescent="0.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ht="25.5" customHeight="1" x14ac:dyDescent="0.3">
      <c r="A19" s="16"/>
      <c r="B19" s="326" t="s">
        <v>403</v>
      </c>
      <c r="C19" s="326"/>
      <c r="D19" s="326"/>
      <c r="E19" s="326"/>
      <c r="F19" s="16"/>
      <c r="G19" s="16"/>
      <c r="H19" s="16"/>
      <c r="I19" s="16"/>
      <c r="J19" s="16"/>
      <c r="K19" s="16"/>
      <c r="L19" s="16"/>
      <c r="M19" s="327" t="s">
        <v>166</v>
      </c>
      <c r="N19" s="327"/>
      <c r="O19" s="327"/>
      <c r="P19" s="327"/>
      <c r="Q19" s="327"/>
      <c r="R19" s="327"/>
      <c r="S19" s="16"/>
      <c r="T19" s="16"/>
      <c r="U19" s="328" t="s">
        <v>389</v>
      </c>
      <c r="V19" s="328"/>
      <c r="W19" s="328"/>
      <c r="X19" s="328"/>
      <c r="Y19" s="328"/>
      <c r="Z19" s="328"/>
      <c r="AA19" s="16"/>
      <c r="AB19" s="16"/>
    </row>
    <row r="20" spans="1:28" x14ac:dyDescent="0.3">
      <c r="A20" s="16"/>
      <c r="B20" s="6" t="s">
        <v>165</v>
      </c>
      <c r="C20" s="6"/>
      <c r="D20" s="16"/>
      <c r="E20" s="16"/>
      <c r="F20" s="16"/>
      <c r="G20" s="16"/>
      <c r="H20" s="16"/>
      <c r="I20" s="16"/>
      <c r="J20" s="16"/>
      <c r="K20" s="16"/>
      <c r="L20" s="16"/>
      <c r="M20" s="330" t="s">
        <v>367</v>
      </c>
      <c r="N20" s="330"/>
      <c r="O20" s="330"/>
      <c r="P20" s="330"/>
      <c r="Q20" s="330"/>
      <c r="R20" s="330"/>
      <c r="S20" s="16"/>
      <c r="T20" s="16"/>
      <c r="U20" s="329" t="s">
        <v>168</v>
      </c>
      <c r="V20" s="329"/>
      <c r="W20" s="329"/>
      <c r="X20" s="329"/>
      <c r="Y20" s="329"/>
      <c r="Z20" s="329"/>
      <c r="AA20" s="16"/>
      <c r="AB20" s="16"/>
    </row>
    <row r="21" spans="1:28" ht="15" hidden="1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spans="1:28" ht="15" customHeight="1" x14ac:dyDescent="0.3">
      <c r="A22" s="13"/>
      <c r="B22" s="336" t="s">
        <v>406</v>
      </c>
      <c r="C22" s="336"/>
      <c r="D22" s="336"/>
      <c r="E22" s="336"/>
      <c r="F22" s="336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pans="1:28" ht="15" customHeight="1" x14ac:dyDescent="0.3">
      <c r="A23" s="13"/>
      <c r="B23" s="336" t="s">
        <v>407</v>
      </c>
      <c r="C23" s="336"/>
      <c r="D23" s="336"/>
      <c r="E23" s="336"/>
      <c r="F23" s="39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spans="1:28" ht="15" customHeight="1" x14ac:dyDescent="0.3">
      <c r="A24" s="13"/>
      <c r="B24" s="324" t="s">
        <v>390</v>
      </c>
      <c r="C24" s="324"/>
      <c r="D24" s="324"/>
      <c r="E24" s="324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spans="1:28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8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28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28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spans="1:28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spans="1:28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28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 x14ac:dyDescent="0.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 spans="1:28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spans="1:28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</row>
    <row r="41" spans="1:28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</row>
    <row r="43" spans="1:28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28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spans="1:28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1:28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spans="1:28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 spans="1:28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</row>
    <row r="50" spans="1:28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</row>
    <row r="51" spans="1:28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</row>
    <row r="52" spans="1:28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8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</row>
    <row r="54" spans="1:28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</row>
    <row r="55" spans="1:28" x14ac:dyDescent="0.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</row>
    <row r="56" spans="1:28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</row>
    <row r="57" spans="1:28" x14ac:dyDescent="0.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</row>
    <row r="58" spans="1:28" x14ac:dyDescent="0.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</row>
    <row r="59" spans="1:28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</row>
    <row r="60" spans="1:28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</row>
    <row r="61" spans="1:28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</row>
    <row r="62" spans="1:28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</row>
    <row r="63" spans="1:28" x14ac:dyDescent="0.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</row>
    <row r="64" spans="1:28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</row>
    <row r="65" spans="1:28" x14ac:dyDescent="0.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</row>
    <row r="66" spans="1:28" x14ac:dyDescent="0.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</row>
    <row r="67" spans="1:28" x14ac:dyDescent="0.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</row>
    <row r="68" spans="1:28" x14ac:dyDescent="0.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spans="1:28" x14ac:dyDescent="0.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</row>
    <row r="70" spans="1:28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</row>
    <row r="71" spans="1:28" x14ac:dyDescent="0.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spans="1:28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</row>
    <row r="73" spans="1:28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</row>
    <row r="74" spans="1:28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</row>
    <row r="75" spans="1:28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</row>
    <row r="76" spans="1:28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 spans="1:28" x14ac:dyDescent="0.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</row>
    <row r="78" spans="1:28" x14ac:dyDescent="0.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</row>
    <row r="79" spans="1:28" x14ac:dyDescent="0.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</row>
    <row r="80" spans="1:28" x14ac:dyDescent="0.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</row>
    <row r="81" spans="1:28" x14ac:dyDescent="0.3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</row>
    <row r="82" spans="1:28" x14ac:dyDescent="0.3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</row>
    <row r="83" spans="1:28" x14ac:dyDescent="0.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</row>
    <row r="84" spans="1:28" x14ac:dyDescent="0.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</row>
  </sheetData>
  <mergeCells count="31">
    <mergeCell ref="B23:E23"/>
    <mergeCell ref="A6:A8"/>
    <mergeCell ref="I6:M6"/>
    <mergeCell ref="J7:M7"/>
    <mergeCell ref="I7:I8"/>
    <mergeCell ref="C6:C8"/>
    <mergeCell ref="D6:H6"/>
    <mergeCell ref="D7:D8"/>
    <mergeCell ref="E7:H7"/>
    <mergeCell ref="B22:F22"/>
    <mergeCell ref="Y7:AB7"/>
    <mergeCell ref="N6:R6"/>
    <mergeCell ref="N7:N8"/>
    <mergeCell ref="O7:R7"/>
    <mergeCell ref="S6:W6"/>
    <mergeCell ref="B24:E24"/>
    <mergeCell ref="Q1:AB1"/>
    <mergeCell ref="B19:E19"/>
    <mergeCell ref="M19:R19"/>
    <mergeCell ref="U19:Z19"/>
    <mergeCell ref="U20:Z20"/>
    <mergeCell ref="M20:R20"/>
    <mergeCell ref="B6:B8"/>
    <mergeCell ref="S7:S8"/>
    <mergeCell ref="T7:W7"/>
    <mergeCell ref="A3:AB3"/>
    <mergeCell ref="Y5:AB5"/>
    <mergeCell ref="A4:AB4"/>
    <mergeCell ref="U2:AB2"/>
    <mergeCell ref="X6:AB6"/>
    <mergeCell ref="X7:X8"/>
  </mergeCells>
  <pageMargins left="0.7" right="0.7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zoomScaleNormal="100" workbookViewId="0">
      <selection activeCell="U20" sqref="U20"/>
    </sheetView>
  </sheetViews>
  <sheetFormatPr defaultColWidth="8.88671875" defaultRowHeight="14.4" x14ac:dyDescent="0.3"/>
  <cols>
    <col min="1" max="1" width="5.44140625" customWidth="1"/>
    <col min="2" max="2" width="14" customWidth="1"/>
    <col min="3" max="3" width="10.88671875" customWidth="1"/>
    <col min="4" max="4" width="9.33203125" customWidth="1"/>
    <col min="5" max="5" width="13.33203125" customWidth="1"/>
    <col min="6" max="6" width="13.109375" customWidth="1"/>
    <col min="7" max="7" width="9.109375" customWidth="1"/>
    <col min="8" max="8" width="12" customWidth="1"/>
    <col min="9" max="10" width="7.88671875" customWidth="1"/>
    <col min="11" max="11" width="8.6640625" customWidth="1"/>
    <col min="12" max="12" width="15.44140625" customWidth="1"/>
    <col min="13" max="13" width="13.88671875" customWidth="1"/>
  </cols>
  <sheetData>
    <row r="1" spans="1:28" x14ac:dyDescent="0.3">
      <c r="J1" s="335" t="s">
        <v>423</v>
      </c>
      <c r="K1" s="335"/>
      <c r="L1" s="335"/>
      <c r="M1" s="335"/>
    </row>
    <row r="2" spans="1:28" x14ac:dyDescent="0.3">
      <c r="J2" s="335" t="s">
        <v>190</v>
      </c>
      <c r="K2" s="335"/>
      <c r="L2" s="335"/>
      <c r="M2" s="335"/>
    </row>
    <row r="3" spans="1:28" x14ac:dyDescent="0.3">
      <c r="A3" s="332" t="s">
        <v>186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</row>
    <row r="4" spans="1:28" x14ac:dyDescent="0.3">
      <c r="A4" s="334" t="s">
        <v>188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</row>
    <row r="5" spans="1:28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333" t="s">
        <v>187</v>
      </c>
      <c r="M5" s="333"/>
    </row>
    <row r="6" spans="1:28" ht="87" customHeight="1" x14ac:dyDescent="0.3">
      <c r="A6" s="340" t="s">
        <v>148</v>
      </c>
      <c r="B6" s="340" t="s">
        <v>149</v>
      </c>
      <c r="C6" s="340" t="s">
        <v>173</v>
      </c>
      <c r="D6" s="340" t="s">
        <v>174</v>
      </c>
      <c r="E6" s="340" t="s">
        <v>175</v>
      </c>
      <c r="F6" s="340" t="s">
        <v>176</v>
      </c>
      <c r="G6" s="340" t="s">
        <v>177</v>
      </c>
      <c r="H6" s="340"/>
      <c r="I6" s="340"/>
      <c r="J6" s="340"/>
      <c r="K6" s="340"/>
      <c r="L6" s="340" t="s">
        <v>184</v>
      </c>
      <c r="M6" s="340" t="s">
        <v>185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3"/>
      <c r="Z6" s="13"/>
      <c r="AA6" s="13"/>
      <c r="AB6" s="13"/>
    </row>
    <row r="7" spans="1:28" x14ac:dyDescent="0.3">
      <c r="A7" s="340"/>
      <c r="B7" s="340"/>
      <c r="C7" s="340"/>
      <c r="D7" s="340"/>
      <c r="E7" s="340"/>
      <c r="F7" s="340"/>
      <c r="G7" s="340" t="s">
        <v>178</v>
      </c>
      <c r="H7" s="340" t="s">
        <v>179</v>
      </c>
      <c r="I7" s="340" t="s">
        <v>180</v>
      </c>
      <c r="J7" s="340"/>
      <c r="K7" s="340"/>
      <c r="L7" s="340"/>
      <c r="M7" s="340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3"/>
      <c r="Z7" s="13"/>
      <c r="AA7" s="13"/>
      <c r="AB7" s="13"/>
    </row>
    <row r="8" spans="1:28" ht="79.5" customHeight="1" x14ac:dyDescent="0.3">
      <c r="A8" s="340"/>
      <c r="B8" s="340"/>
      <c r="C8" s="340"/>
      <c r="D8" s="340"/>
      <c r="E8" s="340"/>
      <c r="F8" s="340"/>
      <c r="G8" s="340"/>
      <c r="H8" s="340"/>
      <c r="I8" s="19" t="s">
        <v>181</v>
      </c>
      <c r="J8" s="19" t="s">
        <v>182</v>
      </c>
      <c r="K8" s="19" t="s">
        <v>183</v>
      </c>
      <c r="L8" s="340"/>
      <c r="M8" s="340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3"/>
      <c r="Z8" s="13"/>
      <c r="AA8" s="13"/>
      <c r="AB8" s="13"/>
    </row>
    <row r="9" spans="1:28" x14ac:dyDescent="0.3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 x14ac:dyDescent="0.3">
      <c r="A10" s="14"/>
      <c r="B10" s="167">
        <v>0</v>
      </c>
      <c r="C10" s="167">
        <v>0</v>
      </c>
      <c r="D10" s="167">
        <v>0</v>
      </c>
      <c r="E10" s="167">
        <v>0</v>
      </c>
      <c r="F10" s="167">
        <v>0</v>
      </c>
      <c r="G10" s="167">
        <v>0</v>
      </c>
      <c r="H10" s="167">
        <v>0</v>
      </c>
      <c r="I10" s="167">
        <v>0</v>
      </c>
      <c r="J10" s="167">
        <v>0</v>
      </c>
      <c r="K10" s="167">
        <v>0</v>
      </c>
      <c r="L10" s="167">
        <v>0</v>
      </c>
      <c r="M10" s="167">
        <v>0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x14ac:dyDescent="0.3">
      <c r="A11" s="14"/>
      <c r="B11" s="167">
        <v>0</v>
      </c>
      <c r="C11" s="167">
        <v>0</v>
      </c>
      <c r="D11" s="167">
        <v>0</v>
      </c>
      <c r="E11" s="167">
        <v>0</v>
      </c>
      <c r="F11" s="167">
        <v>0</v>
      </c>
      <c r="G11" s="167">
        <v>0</v>
      </c>
      <c r="H11" s="167">
        <v>0</v>
      </c>
      <c r="I11" s="167">
        <v>0</v>
      </c>
      <c r="J11" s="167">
        <v>0</v>
      </c>
      <c r="K11" s="167">
        <v>0</v>
      </c>
      <c r="L11" s="167">
        <v>0</v>
      </c>
      <c r="M11" s="167">
        <v>0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 x14ac:dyDescent="0.3">
      <c r="A12" s="14"/>
      <c r="B12" s="167">
        <v>0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  <c r="H12" s="167">
        <v>0</v>
      </c>
      <c r="I12" s="167">
        <v>0</v>
      </c>
      <c r="J12" s="167">
        <v>0</v>
      </c>
      <c r="K12" s="167">
        <v>0</v>
      </c>
      <c r="L12" s="167">
        <v>0</v>
      </c>
      <c r="M12" s="167">
        <v>0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28" x14ac:dyDescent="0.3">
      <c r="A13" s="14"/>
      <c r="B13" s="167">
        <v>0</v>
      </c>
      <c r="C13" s="167">
        <v>0</v>
      </c>
      <c r="D13" s="167">
        <v>0</v>
      </c>
      <c r="E13" s="167">
        <v>0</v>
      </c>
      <c r="F13" s="167">
        <v>0</v>
      </c>
      <c r="G13" s="167">
        <v>0</v>
      </c>
      <c r="H13" s="167">
        <v>0</v>
      </c>
      <c r="I13" s="167">
        <v>0</v>
      </c>
      <c r="J13" s="167">
        <v>0</v>
      </c>
      <c r="K13" s="167">
        <v>0</v>
      </c>
      <c r="L13" s="167">
        <v>0</v>
      </c>
      <c r="M13" s="167">
        <v>0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x14ac:dyDescent="0.3">
      <c r="A14" s="14"/>
      <c r="B14" s="167">
        <v>0</v>
      </c>
      <c r="C14" s="167">
        <v>0</v>
      </c>
      <c r="D14" s="167">
        <v>0</v>
      </c>
      <c r="E14" s="167">
        <v>0</v>
      </c>
      <c r="F14" s="167">
        <v>0</v>
      </c>
      <c r="G14" s="167">
        <v>0</v>
      </c>
      <c r="H14" s="167">
        <v>0</v>
      </c>
      <c r="I14" s="167">
        <v>0</v>
      </c>
      <c r="J14" s="167">
        <v>0</v>
      </c>
      <c r="K14" s="167">
        <v>0</v>
      </c>
      <c r="L14" s="167">
        <v>0</v>
      </c>
      <c r="M14" s="167">
        <v>0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x14ac:dyDescent="0.3">
      <c r="A15" s="14"/>
      <c r="B15" s="167">
        <v>0</v>
      </c>
      <c r="C15" s="167">
        <v>0</v>
      </c>
      <c r="D15" s="167">
        <v>0</v>
      </c>
      <c r="E15" s="167">
        <v>0</v>
      </c>
      <c r="F15" s="167">
        <v>0</v>
      </c>
      <c r="G15" s="167">
        <v>0</v>
      </c>
      <c r="H15" s="167">
        <v>0</v>
      </c>
      <c r="I15" s="167">
        <v>0</v>
      </c>
      <c r="J15" s="167">
        <v>0</v>
      </c>
      <c r="K15" s="167">
        <v>0</v>
      </c>
      <c r="L15" s="167">
        <v>0</v>
      </c>
      <c r="M15" s="167">
        <v>0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 x14ac:dyDescent="0.3">
      <c r="A16" s="14"/>
      <c r="B16" s="167">
        <v>0</v>
      </c>
      <c r="C16" s="167">
        <v>0</v>
      </c>
      <c r="D16" s="167">
        <v>0</v>
      </c>
      <c r="E16" s="167">
        <v>0</v>
      </c>
      <c r="F16" s="167">
        <v>0</v>
      </c>
      <c r="G16" s="167">
        <v>0</v>
      </c>
      <c r="H16" s="167">
        <v>0</v>
      </c>
      <c r="I16" s="167">
        <v>0</v>
      </c>
      <c r="J16" s="167">
        <v>0</v>
      </c>
      <c r="K16" s="167">
        <v>0</v>
      </c>
      <c r="L16" s="167">
        <v>0</v>
      </c>
      <c r="M16" s="167">
        <v>0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28" x14ac:dyDescent="0.3">
      <c r="A17" s="14"/>
      <c r="B17" s="167">
        <v>0</v>
      </c>
      <c r="C17" s="167">
        <v>0</v>
      </c>
      <c r="D17" s="167">
        <v>0</v>
      </c>
      <c r="E17" s="167">
        <v>0</v>
      </c>
      <c r="F17" s="167">
        <v>0</v>
      </c>
      <c r="G17" s="167">
        <v>0</v>
      </c>
      <c r="H17" s="167">
        <v>0</v>
      </c>
      <c r="I17" s="167">
        <v>0</v>
      </c>
      <c r="J17" s="167">
        <v>0</v>
      </c>
      <c r="K17" s="167">
        <v>0</v>
      </c>
      <c r="L17" s="167">
        <v>0</v>
      </c>
      <c r="M17" s="167">
        <v>0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1:28" x14ac:dyDescent="0.3">
      <c r="A18" s="14"/>
      <c r="B18" s="167">
        <v>0</v>
      </c>
      <c r="C18" s="167">
        <v>0</v>
      </c>
      <c r="D18" s="167">
        <v>0</v>
      </c>
      <c r="E18" s="167">
        <v>0</v>
      </c>
      <c r="F18" s="167">
        <v>0</v>
      </c>
      <c r="G18" s="167">
        <v>0</v>
      </c>
      <c r="H18" s="167">
        <v>0</v>
      </c>
      <c r="I18" s="167">
        <v>0</v>
      </c>
      <c r="J18" s="167">
        <v>0</v>
      </c>
      <c r="K18" s="167">
        <v>0</v>
      </c>
      <c r="L18" s="167">
        <v>0</v>
      </c>
      <c r="M18" s="167">
        <v>0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ht="25.5" customHeight="1" x14ac:dyDescent="0.3">
      <c r="A20" s="13"/>
      <c r="B20" s="326" t="s">
        <v>403</v>
      </c>
      <c r="C20" s="326"/>
      <c r="D20" s="13"/>
      <c r="E20" s="13"/>
      <c r="F20" s="343" t="s">
        <v>166</v>
      </c>
      <c r="G20" s="343"/>
      <c r="H20" s="343"/>
      <c r="I20" s="13"/>
      <c r="J20" s="342" t="s">
        <v>389</v>
      </c>
      <c r="K20" s="342"/>
      <c r="L20" s="342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28" x14ac:dyDescent="0.3">
      <c r="A21" s="13"/>
      <c r="B21" s="6" t="s">
        <v>165</v>
      </c>
      <c r="C21" s="13"/>
      <c r="D21" s="13"/>
      <c r="E21" s="13"/>
      <c r="F21" s="341" t="s">
        <v>167</v>
      </c>
      <c r="G21" s="341"/>
      <c r="H21" s="341"/>
      <c r="I21" s="13"/>
      <c r="J21" s="330" t="s">
        <v>168</v>
      </c>
      <c r="K21" s="330"/>
      <c r="L21" s="330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spans="1:28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pans="1:28" ht="15" x14ac:dyDescent="0.3">
      <c r="A23" s="13"/>
      <c r="B23" s="336" t="s">
        <v>406</v>
      </c>
      <c r="C23" s="336"/>
      <c r="D23" s="33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spans="1:28" ht="15" x14ac:dyDescent="0.3">
      <c r="A24" s="13"/>
      <c r="B24" s="336" t="s">
        <v>407</v>
      </c>
      <c r="C24" s="336"/>
      <c r="D24" s="336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x14ac:dyDescent="0.3">
      <c r="A25" s="13"/>
      <c r="B25" s="324" t="s">
        <v>390</v>
      </c>
      <c r="C25" s="324"/>
      <c r="D25" s="324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spans="1:28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spans="1:28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spans="1:28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28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28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spans="1:28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spans="1:28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28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 x14ac:dyDescent="0.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 spans="1:28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spans="1:28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</row>
    <row r="41" spans="1:28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28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</row>
    <row r="43" spans="1:28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28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spans="1:28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1:28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spans="1:28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 spans="1:28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</row>
    <row r="50" spans="1:28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</row>
    <row r="51" spans="1:28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</row>
    <row r="52" spans="1:28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8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</row>
    <row r="54" spans="1:28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</row>
    <row r="55" spans="1:28" x14ac:dyDescent="0.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</row>
  </sheetData>
  <mergeCells count="25">
    <mergeCell ref="J1:M1"/>
    <mergeCell ref="J2:M2"/>
    <mergeCell ref="F20:H20"/>
    <mergeCell ref="M6:M8"/>
    <mergeCell ref="A3:M3"/>
    <mergeCell ref="L5:M5"/>
    <mergeCell ref="A4:M4"/>
    <mergeCell ref="B20:C20"/>
    <mergeCell ref="A6:A8"/>
    <mergeCell ref="B6:B8"/>
    <mergeCell ref="C6:C8"/>
    <mergeCell ref="D6:D8"/>
    <mergeCell ref="F6:F8"/>
    <mergeCell ref="L6:L8"/>
    <mergeCell ref="G6:K6"/>
    <mergeCell ref="G7:G8"/>
    <mergeCell ref="H7:H8"/>
    <mergeCell ref="I7:K7"/>
    <mergeCell ref="B23:D23"/>
    <mergeCell ref="B25:D25"/>
    <mergeCell ref="F21:H21"/>
    <mergeCell ref="J20:L20"/>
    <mergeCell ref="J21:L21"/>
    <mergeCell ref="E6:E8"/>
    <mergeCell ref="B24:D24"/>
  </mergeCells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9"/>
  <sheetViews>
    <sheetView zoomScaleNormal="100" workbookViewId="0">
      <selection activeCell="S12" sqref="S12"/>
    </sheetView>
  </sheetViews>
  <sheetFormatPr defaultColWidth="8.88671875" defaultRowHeight="14.4" x14ac:dyDescent="0.3"/>
  <cols>
    <col min="1" max="1" width="17.44140625" customWidth="1"/>
    <col min="2" max="2" width="8.44140625" customWidth="1"/>
    <col min="3" max="3" width="11.44140625" customWidth="1"/>
    <col min="4" max="7" width="9.44140625" customWidth="1"/>
    <col min="8" max="8" width="9.109375" customWidth="1"/>
    <col min="9" max="9" width="11.6640625" customWidth="1"/>
    <col min="10" max="10" width="12.33203125" customWidth="1"/>
    <col min="11" max="11" width="8.88671875" customWidth="1"/>
    <col min="12" max="12" width="11.44140625" customWidth="1"/>
    <col min="13" max="13" width="12" customWidth="1"/>
  </cols>
  <sheetData>
    <row r="1" spans="1:23" x14ac:dyDescent="0.3">
      <c r="A1" s="20"/>
      <c r="B1" s="20"/>
      <c r="C1" s="20"/>
      <c r="D1" s="20"/>
      <c r="E1" s="20"/>
      <c r="F1" s="20"/>
      <c r="G1" s="20"/>
      <c r="H1" s="20"/>
      <c r="I1" s="20"/>
      <c r="J1" s="345" t="s">
        <v>424</v>
      </c>
      <c r="K1" s="345"/>
      <c r="L1" s="345"/>
      <c r="M1" s="345"/>
    </row>
    <row r="2" spans="1:23" x14ac:dyDescent="0.3">
      <c r="A2" s="20"/>
      <c r="B2" s="20"/>
      <c r="C2" s="20"/>
      <c r="D2" s="20"/>
      <c r="E2" s="20"/>
      <c r="F2" s="20"/>
      <c r="G2" s="20"/>
      <c r="H2" s="20"/>
      <c r="I2" s="20"/>
      <c r="J2" s="345" t="s">
        <v>204</v>
      </c>
      <c r="K2" s="345"/>
      <c r="L2" s="345"/>
      <c r="M2" s="345"/>
    </row>
    <row r="3" spans="1:23" ht="15.6" x14ac:dyDescent="0.3">
      <c r="A3" s="346" t="s">
        <v>202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</row>
    <row r="4" spans="1:23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23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1" t="s">
        <v>203</v>
      </c>
    </row>
    <row r="6" spans="1:23" ht="40.5" customHeight="1" x14ac:dyDescent="0.3">
      <c r="A6" s="340" t="s">
        <v>205</v>
      </c>
      <c r="B6" s="340" t="s">
        <v>191</v>
      </c>
      <c r="C6" s="340"/>
      <c r="D6" s="340"/>
      <c r="E6" s="340" t="s">
        <v>194</v>
      </c>
      <c r="F6" s="340" t="s">
        <v>195</v>
      </c>
      <c r="G6" s="340"/>
      <c r="H6" s="340"/>
      <c r="I6" s="340"/>
      <c r="J6" s="340"/>
      <c r="K6" s="340" t="s">
        <v>201</v>
      </c>
      <c r="L6" s="340"/>
      <c r="M6" s="340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x14ac:dyDescent="0.3">
      <c r="A7" s="340"/>
      <c r="B7" s="340" t="s">
        <v>160</v>
      </c>
      <c r="C7" s="340" t="s">
        <v>180</v>
      </c>
      <c r="D7" s="340"/>
      <c r="E7" s="340"/>
      <c r="F7" s="340" t="s">
        <v>196</v>
      </c>
      <c r="G7" s="340" t="s">
        <v>197</v>
      </c>
      <c r="H7" s="340" t="s">
        <v>198</v>
      </c>
      <c r="I7" s="340" t="s">
        <v>199</v>
      </c>
      <c r="J7" s="340" t="s">
        <v>200</v>
      </c>
      <c r="K7" s="340" t="s">
        <v>160</v>
      </c>
      <c r="L7" s="340" t="s">
        <v>180</v>
      </c>
      <c r="M7" s="340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ht="39.6" x14ac:dyDescent="0.3">
      <c r="A8" s="340"/>
      <c r="B8" s="340"/>
      <c r="C8" s="19" t="s">
        <v>192</v>
      </c>
      <c r="D8" s="19" t="s">
        <v>193</v>
      </c>
      <c r="E8" s="340"/>
      <c r="F8" s="340"/>
      <c r="G8" s="340"/>
      <c r="H8" s="340"/>
      <c r="I8" s="340"/>
      <c r="J8" s="340"/>
      <c r="K8" s="340"/>
      <c r="L8" s="19" t="s">
        <v>192</v>
      </c>
      <c r="M8" s="19" t="s">
        <v>193</v>
      </c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x14ac:dyDescent="0.3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9">
        <v>12</v>
      </c>
      <c r="M9" s="19">
        <v>13</v>
      </c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52.8" x14ac:dyDescent="0.3">
      <c r="A10" s="22" t="s">
        <v>206</v>
      </c>
      <c r="B10" s="168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168">
        <v>0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3">
      <c r="A11" s="22"/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168">
        <v>0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x14ac:dyDescent="0.3">
      <c r="A12" s="22"/>
      <c r="B12" s="168">
        <v>0</v>
      </c>
      <c r="C12" s="168">
        <v>0</v>
      </c>
      <c r="D12" s="168">
        <v>0</v>
      </c>
      <c r="E12" s="168">
        <v>0</v>
      </c>
      <c r="F12" s="168">
        <v>0</v>
      </c>
      <c r="G12" s="168">
        <v>0</v>
      </c>
      <c r="H12" s="168">
        <v>0</v>
      </c>
      <c r="I12" s="168">
        <v>0</v>
      </c>
      <c r="J12" s="168">
        <v>0</v>
      </c>
      <c r="K12" s="168">
        <v>0</v>
      </c>
      <c r="L12" s="168">
        <v>0</v>
      </c>
      <c r="M12" s="168">
        <v>0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52.8" x14ac:dyDescent="0.3">
      <c r="A13" s="22" t="s">
        <v>207</v>
      </c>
      <c r="B13" s="168">
        <v>0</v>
      </c>
      <c r="C13" s="168">
        <v>0</v>
      </c>
      <c r="D13" s="168">
        <v>0</v>
      </c>
      <c r="E13" s="168">
        <v>0</v>
      </c>
      <c r="F13" s="168">
        <v>0</v>
      </c>
      <c r="G13" s="168">
        <v>0</v>
      </c>
      <c r="H13" s="168">
        <v>0</v>
      </c>
      <c r="I13" s="168">
        <v>0</v>
      </c>
      <c r="J13" s="168">
        <v>0</v>
      </c>
      <c r="K13" s="168">
        <v>0</v>
      </c>
      <c r="L13" s="168">
        <v>0</v>
      </c>
      <c r="M13" s="168">
        <v>0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x14ac:dyDescent="0.3">
      <c r="A14" s="22"/>
      <c r="B14" s="168">
        <v>0</v>
      </c>
      <c r="C14" s="168">
        <v>0</v>
      </c>
      <c r="D14" s="168">
        <v>0</v>
      </c>
      <c r="E14" s="168">
        <v>0</v>
      </c>
      <c r="F14" s="168">
        <v>0</v>
      </c>
      <c r="G14" s="168">
        <v>0</v>
      </c>
      <c r="H14" s="168">
        <v>0</v>
      </c>
      <c r="I14" s="168">
        <v>0</v>
      </c>
      <c r="J14" s="168">
        <v>0</v>
      </c>
      <c r="K14" s="168">
        <v>0</v>
      </c>
      <c r="L14" s="168">
        <v>0</v>
      </c>
      <c r="M14" s="168">
        <v>0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x14ac:dyDescent="0.3">
      <c r="A15" s="22"/>
      <c r="B15" s="168">
        <v>0</v>
      </c>
      <c r="C15" s="168">
        <v>0</v>
      </c>
      <c r="D15" s="168">
        <v>0</v>
      </c>
      <c r="E15" s="168">
        <v>0</v>
      </c>
      <c r="F15" s="168">
        <v>0</v>
      </c>
      <c r="G15" s="168">
        <v>0</v>
      </c>
      <c r="H15" s="168">
        <v>0</v>
      </c>
      <c r="I15" s="168">
        <v>0</v>
      </c>
      <c r="J15" s="168">
        <v>0</v>
      </c>
      <c r="K15" s="168">
        <v>0</v>
      </c>
      <c r="L15" s="168">
        <v>0</v>
      </c>
      <c r="M15" s="168">
        <v>0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ht="52.8" x14ac:dyDescent="0.3">
      <c r="A16" s="22" t="s">
        <v>208</v>
      </c>
      <c r="B16" s="168">
        <v>0</v>
      </c>
      <c r="C16" s="168">
        <v>0</v>
      </c>
      <c r="D16" s="168">
        <v>0</v>
      </c>
      <c r="E16" s="168">
        <v>0</v>
      </c>
      <c r="F16" s="168">
        <v>0</v>
      </c>
      <c r="G16" s="168">
        <v>0</v>
      </c>
      <c r="H16" s="168">
        <v>0</v>
      </c>
      <c r="I16" s="168">
        <v>0</v>
      </c>
      <c r="J16" s="168">
        <v>0</v>
      </c>
      <c r="K16" s="168">
        <v>0</v>
      </c>
      <c r="L16" s="168">
        <v>0</v>
      </c>
      <c r="M16" s="168">
        <v>0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x14ac:dyDescent="0.3">
      <c r="A17" s="22"/>
      <c r="B17" s="168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  <c r="H17" s="168">
        <v>0</v>
      </c>
      <c r="I17" s="168">
        <v>0</v>
      </c>
      <c r="J17" s="168">
        <v>0</v>
      </c>
      <c r="K17" s="168">
        <v>0</v>
      </c>
      <c r="L17" s="168">
        <v>0</v>
      </c>
      <c r="M17" s="168">
        <v>0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x14ac:dyDescent="0.3">
      <c r="A18" s="22"/>
      <c r="B18" s="168">
        <v>0</v>
      </c>
      <c r="C18" s="168">
        <v>0</v>
      </c>
      <c r="D18" s="168">
        <v>0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168">
        <v>0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x14ac:dyDescent="0.3">
      <c r="A19" s="22" t="s">
        <v>160</v>
      </c>
      <c r="B19" s="168">
        <v>0</v>
      </c>
      <c r="C19" s="168">
        <v>0</v>
      </c>
      <c r="D19" s="168">
        <v>0</v>
      </c>
      <c r="E19" s="168">
        <v>0</v>
      </c>
      <c r="F19" s="168">
        <v>0</v>
      </c>
      <c r="G19" s="168">
        <v>0</v>
      </c>
      <c r="H19" s="168">
        <v>0</v>
      </c>
      <c r="I19" s="168">
        <v>0</v>
      </c>
      <c r="J19" s="168">
        <v>0</v>
      </c>
      <c r="K19" s="168">
        <v>0</v>
      </c>
      <c r="L19" s="168">
        <v>0</v>
      </c>
      <c r="M19" s="168">
        <v>0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x14ac:dyDescent="0.3">
      <c r="A21" s="157" t="s">
        <v>403</v>
      </c>
      <c r="B21" s="13"/>
      <c r="C21" s="13"/>
      <c r="D21" s="343" t="s">
        <v>166</v>
      </c>
      <c r="E21" s="343"/>
      <c r="F21" s="343"/>
      <c r="G21" s="13"/>
      <c r="H21" s="13"/>
      <c r="I21" s="344" t="s">
        <v>389</v>
      </c>
      <c r="J21" s="344"/>
      <c r="K21" s="344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x14ac:dyDescent="0.3">
      <c r="A22" s="6" t="s">
        <v>165</v>
      </c>
      <c r="B22" s="13"/>
      <c r="C22" s="13"/>
      <c r="D22" s="341" t="s">
        <v>167</v>
      </c>
      <c r="E22" s="341"/>
      <c r="F22" s="341"/>
      <c r="G22" s="13"/>
      <c r="H22" s="13"/>
      <c r="I22" s="330" t="s">
        <v>168</v>
      </c>
      <c r="J22" s="330"/>
      <c r="K22" s="330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x14ac:dyDescent="0.3">
      <c r="A24" s="336" t="s">
        <v>406</v>
      </c>
      <c r="B24" s="336"/>
      <c r="C24" s="336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x14ac:dyDescent="0.3">
      <c r="A25" s="336" t="s">
        <v>407</v>
      </c>
      <c r="B25" s="336"/>
      <c r="C25" s="336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 x14ac:dyDescent="0.3">
      <c r="A26" s="324" t="s">
        <v>390</v>
      </c>
      <c r="B26" s="324"/>
      <c r="C26" s="324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23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23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23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1:23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1:23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1:23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1:23" x14ac:dyDescent="0.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1:23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23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1:23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23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1:23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1:23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1:23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1:23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1:23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 x14ac:dyDescent="0.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1:23" x14ac:dyDescent="0.3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1:23" x14ac:dyDescent="0.3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1:23" x14ac:dyDescent="0.3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1:23" x14ac:dyDescent="0.3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1:23" x14ac:dyDescent="0.3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1:23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1:23" x14ac:dyDescent="0.3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1:23" x14ac:dyDescent="0.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1:23" x14ac:dyDescent="0.3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3" x14ac:dyDescent="0.3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3" x14ac:dyDescent="0.3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3" x14ac:dyDescent="0.3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3" x14ac:dyDescent="0.3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3" x14ac:dyDescent="0.3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3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3" x14ac:dyDescent="0.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3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3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3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3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3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3" x14ac:dyDescent="0.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78" spans="1:23" x14ac:dyDescent="0.3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</row>
    <row r="79" spans="1:23" x14ac:dyDescent="0.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</row>
    <row r="80" spans="1:23" x14ac:dyDescent="0.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</row>
    <row r="81" spans="1:23" x14ac:dyDescent="0.3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</row>
    <row r="82" spans="1:23" x14ac:dyDescent="0.3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</row>
    <row r="83" spans="1:23" x14ac:dyDescent="0.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</row>
    <row r="84" spans="1:23" x14ac:dyDescent="0.3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</row>
    <row r="85" spans="1:23" x14ac:dyDescent="0.3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</row>
    <row r="86" spans="1:23" x14ac:dyDescent="0.3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</row>
    <row r="87" spans="1:23" x14ac:dyDescent="0.3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</row>
    <row r="88" spans="1:23" x14ac:dyDescent="0.3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</row>
    <row r="89" spans="1:23" x14ac:dyDescent="0.3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</row>
    <row r="90" spans="1:23" x14ac:dyDescent="0.3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</row>
    <row r="91" spans="1:23" x14ac:dyDescent="0.3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</row>
    <row r="92" spans="1:23" x14ac:dyDescent="0.3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</row>
    <row r="93" spans="1:23" x14ac:dyDescent="0.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</row>
    <row r="94" spans="1:23" x14ac:dyDescent="0.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</row>
    <row r="95" spans="1:23" x14ac:dyDescent="0.3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</row>
    <row r="96" spans="1:23" x14ac:dyDescent="0.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</row>
    <row r="97" spans="1:23" x14ac:dyDescent="0.3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</row>
    <row r="98" spans="1:23" x14ac:dyDescent="0.3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</row>
    <row r="99" spans="1:23" x14ac:dyDescent="0.3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</row>
    <row r="100" spans="1:23" x14ac:dyDescent="0.3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</row>
    <row r="101" spans="1:23" x14ac:dyDescent="0.3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</row>
    <row r="102" spans="1:23" x14ac:dyDescent="0.3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</row>
    <row r="103" spans="1:23" x14ac:dyDescent="0.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</row>
    <row r="104" spans="1:23" x14ac:dyDescent="0.3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</row>
    <row r="105" spans="1:23" x14ac:dyDescent="0.3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</row>
    <row r="106" spans="1:23" x14ac:dyDescent="0.3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</row>
    <row r="107" spans="1:23" x14ac:dyDescent="0.3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</row>
    <row r="108" spans="1:23" x14ac:dyDescent="0.3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</row>
    <row r="109" spans="1:23" x14ac:dyDescent="0.3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</row>
    <row r="110" spans="1:23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</row>
    <row r="111" spans="1:23" x14ac:dyDescent="0.3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</row>
    <row r="112" spans="1:23" x14ac:dyDescent="0.3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</row>
    <row r="113" spans="1:23" x14ac:dyDescent="0.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</row>
    <row r="114" spans="1:23" x14ac:dyDescent="0.3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</row>
    <row r="115" spans="1:23" x14ac:dyDescent="0.3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</row>
    <row r="116" spans="1:23" x14ac:dyDescent="0.3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</row>
    <row r="117" spans="1:23" x14ac:dyDescent="0.3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</row>
    <row r="118" spans="1:23" x14ac:dyDescent="0.3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</row>
    <row r="119" spans="1:23" x14ac:dyDescent="0.3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</row>
    <row r="120" spans="1:23" x14ac:dyDescent="0.3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</row>
    <row r="121" spans="1:23" x14ac:dyDescent="0.3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</row>
    <row r="122" spans="1:23" x14ac:dyDescent="0.3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</row>
    <row r="123" spans="1:23" x14ac:dyDescent="0.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</row>
    <row r="124" spans="1:23" x14ac:dyDescent="0.3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</row>
    <row r="125" spans="1:23" x14ac:dyDescent="0.3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</row>
    <row r="126" spans="1:23" x14ac:dyDescent="0.3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</row>
    <row r="127" spans="1:23" x14ac:dyDescent="0.3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</row>
    <row r="128" spans="1:23" x14ac:dyDescent="0.3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</row>
    <row r="129" spans="1:23" x14ac:dyDescent="0.3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</row>
    <row r="130" spans="1:23" x14ac:dyDescent="0.3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</row>
    <row r="131" spans="1:23" x14ac:dyDescent="0.3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</row>
    <row r="132" spans="1:23" x14ac:dyDescent="0.3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</row>
    <row r="133" spans="1:23" x14ac:dyDescent="0.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</row>
    <row r="134" spans="1:23" x14ac:dyDescent="0.3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</row>
    <row r="135" spans="1:23" x14ac:dyDescent="0.3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</row>
    <row r="136" spans="1:23" x14ac:dyDescent="0.3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</row>
    <row r="137" spans="1:23" x14ac:dyDescent="0.3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</row>
    <row r="138" spans="1:23" x14ac:dyDescent="0.3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</row>
    <row r="139" spans="1:23" x14ac:dyDescent="0.3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</row>
    <row r="140" spans="1:23" x14ac:dyDescent="0.3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</row>
    <row r="141" spans="1:23" x14ac:dyDescent="0.3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</row>
    <row r="142" spans="1:23" x14ac:dyDescent="0.3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</row>
    <row r="143" spans="1:23" x14ac:dyDescent="0.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</row>
    <row r="144" spans="1:23" x14ac:dyDescent="0.3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</row>
    <row r="145" spans="1:23" x14ac:dyDescent="0.3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</row>
    <row r="146" spans="1:23" x14ac:dyDescent="0.3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</row>
    <row r="147" spans="1:23" x14ac:dyDescent="0.3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</row>
    <row r="148" spans="1:23" x14ac:dyDescent="0.3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</row>
    <row r="149" spans="1:23" x14ac:dyDescent="0.3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</row>
    <row r="150" spans="1:23" x14ac:dyDescent="0.3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</row>
    <row r="151" spans="1:23" x14ac:dyDescent="0.3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</row>
    <row r="152" spans="1:23" x14ac:dyDescent="0.3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</row>
    <row r="153" spans="1:23" x14ac:dyDescent="0.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</row>
    <row r="154" spans="1:23" x14ac:dyDescent="0.3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</row>
    <row r="155" spans="1:23" x14ac:dyDescent="0.3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</row>
    <row r="156" spans="1:23" x14ac:dyDescent="0.3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</row>
    <row r="157" spans="1:23" x14ac:dyDescent="0.3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</row>
    <row r="158" spans="1:23" x14ac:dyDescent="0.3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</row>
    <row r="159" spans="1:23" x14ac:dyDescent="0.3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</row>
    <row r="160" spans="1:23" x14ac:dyDescent="0.3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</row>
    <row r="161" spans="1:23" x14ac:dyDescent="0.3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</row>
    <row r="162" spans="1:23" x14ac:dyDescent="0.3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</row>
    <row r="163" spans="1:23" x14ac:dyDescent="0.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</row>
    <row r="164" spans="1:23" x14ac:dyDescent="0.3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</row>
    <row r="165" spans="1:23" x14ac:dyDescent="0.3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</row>
    <row r="166" spans="1:23" x14ac:dyDescent="0.3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</row>
    <row r="167" spans="1:23" x14ac:dyDescent="0.3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</row>
    <row r="168" spans="1:23" x14ac:dyDescent="0.3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</row>
    <row r="169" spans="1:23" x14ac:dyDescent="0.3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</row>
    <row r="170" spans="1:23" x14ac:dyDescent="0.3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</row>
    <row r="171" spans="1:23" x14ac:dyDescent="0.3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</row>
    <row r="172" spans="1:23" x14ac:dyDescent="0.3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</row>
    <row r="173" spans="1:23" x14ac:dyDescent="0.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</row>
    <row r="174" spans="1:23" x14ac:dyDescent="0.3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</row>
    <row r="175" spans="1:23" x14ac:dyDescent="0.3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</row>
    <row r="176" spans="1:23" x14ac:dyDescent="0.3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</row>
    <row r="177" spans="1:23" x14ac:dyDescent="0.3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</row>
    <row r="178" spans="1:23" x14ac:dyDescent="0.3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</row>
    <row r="179" spans="1:23" x14ac:dyDescent="0.3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</row>
    <row r="180" spans="1:23" x14ac:dyDescent="0.3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</row>
    <row r="181" spans="1:23" x14ac:dyDescent="0.3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</row>
    <row r="182" spans="1:23" x14ac:dyDescent="0.3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</row>
    <row r="183" spans="1:23" x14ac:dyDescent="0.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</row>
    <row r="184" spans="1:23" x14ac:dyDescent="0.3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</row>
    <row r="185" spans="1:23" x14ac:dyDescent="0.3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</row>
    <row r="186" spans="1:23" x14ac:dyDescent="0.3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</row>
    <row r="187" spans="1:23" x14ac:dyDescent="0.3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</row>
    <row r="188" spans="1:23" x14ac:dyDescent="0.3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</row>
    <row r="189" spans="1:23" x14ac:dyDescent="0.3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</row>
    <row r="190" spans="1:23" x14ac:dyDescent="0.3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</row>
    <row r="191" spans="1:23" x14ac:dyDescent="0.3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</row>
    <row r="192" spans="1:23" x14ac:dyDescent="0.3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</row>
    <row r="193" spans="1:23" x14ac:dyDescent="0.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</row>
    <row r="194" spans="1:23" x14ac:dyDescent="0.3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</row>
    <row r="195" spans="1:23" x14ac:dyDescent="0.3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</row>
    <row r="196" spans="1:23" x14ac:dyDescent="0.3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</row>
    <row r="197" spans="1:23" x14ac:dyDescent="0.3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</row>
    <row r="198" spans="1:23" x14ac:dyDescent="0.3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</row>
    <row r="199" spans="1:23" x14ac:dyDescent="0.3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</row>
    <row r="200" spans="1:23" x14ac:dyDescent="0.3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</row>
    <row r="201" spans="1:23" x14ac:dyDescent="0.3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</row>
    <row r="202" spans="1:23" x14ac:dyDescent="0.3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</row>
    <row r="203" spans="1:23" x14ac:dyDescent="0.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</row>
    <row r="204" spans="1:23" x14ac:dyDescent="0.3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</row>
    <row r="205" spans="1:23" x14ac:dyDescent="0.3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</row>
    <row r="206" spans="1:23" x14ac:dyDescent="0.3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</row>
    <row r="207" spans="1:23" x14ac:dyDescent="0.3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</row>
    <row r="208" spans="1:23" x14ac:dyDescent="0.3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</row>
    <row r="209" spans="1:23" x14ac:dyDescent="0.3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</row>
    <row r="210" spans="1:23" x14ac:dyDescent="0.3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</row>
    <row r="211" spans="1:23" x14ac:dyDescent="0.3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</row>
    <row r="212" spans="1:23" x14ac:dyDescent="0.3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</row>
    <row r="213" spans="1:23" x14ac:dyDescent="0.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</row>
    <row r="214" spans="1:23" x14ac:dyDescent="0.3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</row>
    <row r="215" spans="1:23" x14ac:dyDescent="0.3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</row>
    <row r="216" spans="1:23" x14ac:dyDescent="0.3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</row>
    <row r="217" spans="1:23" x14ac:dyDescent="0.3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</row>
    <row r="218" spans="1:23" x14ac:dyDescent="0.3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</row>
    <row r="219" spans="1:23" x14ac:dyDescent="0.3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</row>
    <row r="220" spans="1:23" x14ac:dyDescent="0.3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</row>
    <row r="221" spans="1:23" x14ac:dyDescent="0.3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</row>
    <row r="222" spans="1:23" x14ac:dyDescent="0.3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</row>
    <row r="223" spans="1:23" x14ac:dyDescent="0.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</row>
    <row r="224" spans="1:23" x14ac:dyDescent="0.3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</row>
    <row r="225" spans="1:23" x14ac:dyDescent="0.3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</row>
    <row r="226" spans="1:23" x14ac:dyDescent="0.3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</row>
    <row r="227" spans="1:23" x14ac:dyDescent="0.3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</row>
    <row r="228" spans="1:23" x14ac:dyDescent="0.3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</row>
    <row r="229" spans="1:23" x14ac:dyDescent="0.3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</row>
    <row r="230" spans="1:23" x14ac:dyDescent="0.3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</row>
    <row r="231" spans="1:23" x14ac:dyDescent="0.3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</row>
    <row r="232" spans="1:23" x14ac:dyDescent="0.3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</row>
    <row r="233" spans="1:23" x14ac:dyDescent="0.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</row>
    <row r="234" spans="1:23" x14ac:dyDescent="0.3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</row>
    <row r="235" spans="1:23" x14ac:dyDescent="0.3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</row>
    <row r="236" spans="1:23" x14ac:dyDescent="0.3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</row>
    <row r="237" spans="1:23" x14ac:dyDescent="0.3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</row>
    <row r="238" spans="1:23" x14ac:dyDescent="0.3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</row>
    <row r="239" spans="1:23" x14ac:dyDescent="0.3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</row>
    <row r="240" spans="1:23" x14ac:dyDescent="0.3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</row>
    <row r="241" spans="1:23" x14ac:dyDescent="0.3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</row>
    <row r="242" spans="1:23" x14ac:dyDescent="0.3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</row>
    <row r="243" spans="1:23" x14ac:dyDescent="0.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</row>
    <row r="244" spans="1:23" x14ac:dyDescent="0.3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</row>
    <row r="245" spans="1:23" x14ac:dyDescent="0.3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</row>
    <row r="246" spans="1:23" x14ac:dyDescent="0.3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</row>
    <row r="247" spans="1:23" x14ac:dyDescent="0.3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</row>
    <row r="248" spans="1:23" x14ac:dyDescent="0.3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</row>
    <row r="249" spans="1:23" x14ac:dyDescent="0.3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</row>
    <row r="250" spans="1:23" x14ac:dyDescent="0.3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</row>
    <row r="251" spans="1:23" x14ac:dyDescent="0.3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</row>
    <row r="252" spans="1:23" x14ac:dyDescent="0.3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</row>
    <row r="253" spans="1:23" x14ac:dyDescent="0.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</row>
    <row r="254" spans="1:23" x14ac:dyDescent="0.3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</row>
    <row r="255" spans="1:23" x14ac:dyDescent="0.3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</row>
    <row r="256" spans="1:23" x14ac:dyDescent="0.3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</row>
    <row r="257" spans="1:23" x14ac:dyDescent="0.3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</row>
    <row r="258" spans="1:23" x14ac:dyDescent="0.3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</row>
    <row r="259" spans="1:23" x14ac:dyDescent="0.3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</row>
    <row r="260" spans="1:23" x14ac:dyDescent="0.3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</row>
    <row r="261" spans="1:23" x14ac:dyDescent="0.3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</row>
    <row r="262" spans="1:23" x14ac:dyDescent="0.3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</row>
    <row r="263" spans="1:23" x14ac:dyDescent="0.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</row>
    <row r="264" spans="1:23" x14ac:dyDescent="0.3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</row>
    <row r="265" spans="1:23" x14ac:dyDescent="0.3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</row>
    <row r="266" spans="1:23" x14ac:dyDescent="0.3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</row>
    <row r="267" spans="1:23" x14ac:dyDescent="0.3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</row>
    <row r="268" spans="1:23" x14ac:dyDescent="0.3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</row>
    <row r="269" spans="1:23" x14ac:dyDescent="0.3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</row>
    <row r="270" spans="1:23" x14ac:dyDescent="0.3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</row>
    <row r="271" spans="1:23" x14ac:dyDescent="0.3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</row>
    <row r="272" spans="1:23" x14ac:dyDescent="0.3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</row>
    <row r="273" spans="1:23" x14ac:dyDescent="0.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</row>
    <row r="274" spans="1:23" x14ac:dyDescent="0.3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</row>
    <row r="275" spans="1:23" x14ac:dyDescent="0.3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</row>
    <row r="276" spans="1:23" x14ac:dyDescent="0.3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</row>
    <row r="277" spans="1:23" x14ac:dyDescent="0.3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</row>
    <row r="278" spans="1:23" x14ac:dyDescent="0.3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</row>
    <row r="279" spans="1:23" x14ac:dyDescent="0.3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</row>
    <row r="280" spans="1:23" x14ac:dyDescent="0.3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</row>
    <row r="281" spans="1:23" x14ac:dyDescent="0.3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</row>
    <row r="282" spans="1:23" x14ac:dyDescent="0.3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</row>
    <row r="283" spans="1:23" x14ac:dyDescent="0.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</row>
    <row r="284" spans="1:23" x14ac:dyDescent="0.3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</row>
    <row r="285" spans="1:23" x14ac:dyDescent="0.3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</row>
    <row r="286" spans="1:23" x14ac:dyDescent="0.3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</row>
    <row r="287" spans="1:23" x14ac:dyDescent="0.3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</row>
    <row r="288" spans="1:23" x14ac:dyDescent="0.3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</row>
    <row r="289" spans="1:23" x14ac:dyDescent="0.3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</row>
  </sheetData>
  <mergeCells count="24">
    <mergeCell ref="J1:M1"/>
    <mergeCell ref="J2:M2"/>
    <mergeCell ref="B6:D6"/>
    <mergeCell ref="B7:B8"/>
    <mergeCell ref="C7:D7"/>
    <mergeCell ref="E6:E8"/>
    <mergeCell ref="F6:J6"/>
    <mergeCell ref="F7:F8"/>
    <mergeCell ref="G7:G8"/>
    <mergeCell ref="H7:H8"/>
    <mergeCell ref="I7:I8"/>
    <mergeCell ref="J7:J8"/>
    <mergeCell ref="K6:M6"/>
    <mergeCell ref="K7:K8"/>
    <mergeCell ref="L7:M7"/>
    <mergeCell ref="A3:M3"/>
    <mergeCell ref="I21:K21"/>
    <mergeCell ref="I22:K22"/>
    <mergeCell ref="A6:A8"/>
    <mergeCell ref="A24:C24"/>
    <mergeCell ref="A26:C26"/>
    <mergeCell ref="D21:F21"/>
    <mergeCell ref="D22:F22"/>
    <mergeCell ref="A25:C25"/>
  </mergeCells>
  <pageMargins left="0.7" right="0.7" top="0.75" bottom="0.75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32"/>
  <sheetViews>
    <sheetView zoomScaleNormal="100" workbookViewId="0">
      <selection activeCell="I20" sqref="I20:L20"/>
    </sheetView>
  </sheetViews>
  <sheetFormatPr defaultColWidth="8.88671875" defaultRowHeight="14.4" x14ac:dyDescent="0.3"/>
  <cols>
    <col min="1" max="1" width="6.33203125" customWidth="1"/>
    <col min="2" max="2" width="33" customWidth="1"/>
    <col min="3" max="3" width="11.33203125" customWidth="1"/>
    <col min="4" max="4" width="13" customWidth="1"/>
    <col min="5" max="5" width="11.5546875" customWidth="1"/>
    <col min="6" max="6" width="13.44140625" customWidth="1"/>
    <col min="7" max="7" width="9.44140625" customWidth="1"/>
    <col min="8" max="8" width="13.6640625" customWidth="1"/>
    <col min="9" max="9" width="8.33203125" customWidth="1"/>
    <col min="10" max="10" width="8.44140625" customWidth="1"/>
    <col min="11" max="11" width="8.88671875" customWidth="1"/>
    <col min="12" max="12" width="9.33203125" customWidth="1"/>
  </cols>
  <sheetData>
    <row r="1" spans="1:16" x14ac:dyDescent="0.3">
      <c r="H1" s="352" t="s">
        <v>425</v>
      </c>
      <c r="I1" s="352"/>
      <c r="J1" s="352"/>
      <c r="K1" s="352"/>
      <c r="L1" s="352"/>
      <c r="M1" s="20"/>
      <c r="N1" s="20"/>
      <c r="O1" s="20"/>
    </row>
    <row r="2" spans="1:16" x14ac:dyDescent="0.3">
      <c r="K2" s="20" t="s">
        <v>209</v>
      </c>
      <c r="L2" s="20"/>
      <c r="M2" s="20"/>
      <c r="N2" s="20"/>
      <c r="O2" s="20"/>
    </row>
    <row r="3" spans="1:16" ht="12.75" customHeight="1" x14ac:dyDescent="0.3">
      <c r="A3" s="353" t="s">
        <v>256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29"/>
      <c r="N3" s="29"/>
      <c r="O3" s="29"/>
    </row>
    <row r="4" spans="1:16" x14ac:dyDescent="0.3">
      <c r="A4" s="354" t="s">
        <v>426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29"/>
      <c r="N4" s="29"/>
      <c r="O4" s="29"/>
    </row>
    <row r="5" spans="1:16" ht="30" customHeight="1" x14ac:dyDescent="0.3">
      <c r="A5" s="351" t="s">
        <v>148</v>
      </c>
      <c r="B5" s="351" t="s">
        <v>257</v>
      </c>
      <c r="C5" s="355" t="s">
        <v>414</v>
      </c>
      <c r="D5" s="356"/>
      <c r="E5" s="351" t="s">
        <v>419</v>
      </c>
      <c r="F5" s="351"/>
      <c r="G5" s="351" t="s">
        <v>427</v>
      </c>
      <c r="H5" s="351"/>
      <c r="I5" s="351" t="s">
        <v>258</v>
      </c>
      <c r="J5" s="351"/>
      <c r="K5" s="351"/>
      <c r="L5" s="351"/>
      <c r="M5" s="31"/>
      <c r="N5" s="31"/>
      <c r="O5" s="31"/>
      <c r="P5" s="38"/>
    </row>
    <row r="6" spans="1:16" ht="26.4" x14ac:dyDescent="0.3">
      <c r="A6" s="351"/>
      <c r="B6" s="351"/>
      <c r="C6" s="50" t="s">
        <v>259</v>
      </c>
      <c r="D6" s="50" t="s">
        <v>260</v>
      </c>
      <c r="E6" s="50" t="s">
        <v>259</v>
      </c>
      <c r="F6" s="50" t="s">
        <v>260</v>
      </c>
      <c r="G6" s="50" t="s">
        <v>259</v>
      </c>
      <c r="H6" s="50" t="s">
        <v>260</v>
      </c>
      <c r="I6" s="19" t="s">
        <v>153</v>
      </c>
      <c r="J6" s="19" t="s">
        <v>154</v>
      </c>
      <c r="K6" s="19" t="s">
        <v>155</v>
      </c>
      <c r="L6" s="19" t="s">
        <v>156</v>
      </c>
      <c r="M6" s="31"/>
      <c r="N6" s="31"/>
      <c r="O6" s="31"/>
    </row>
    <row r="7" spans="1:16" ht="27" customHeight="1" x14ac:dyDescent="0.3">
      <c r="A7" s="19">
        <v>1</v>
      </c>
      <c r="B7" s="7" t="s">
        <v>317</v>
      </c>
      <c r="C7" s="152">
        <v>185.25</v>
      </c>
      <c r="D7" s="152">
        <v>8</v>
      </c>
      <c r="E7" s="152">
        <v>220.3</v>
      </c>
      <c r="F7" s="152">
        <v>6</v>
      </c>
      <c r="G7" s="284">
        <v>280.25</v>
      </c>
      <c r="H7" s="284">
        <v>6</v>
      </c>
      <c r="I7" s="153">
        <v>280.3</v>
      </c>
      <c r="J7" s="153">
        <v>280.3</v>
      </c>
      <c r="K7" s="153">
        <v>280.3</v>
      </c>
      <c r="L7" s="153">
        <v>280.3</v>
      </c>
      <c r="M7" s="31"/>
      <c r="N7" s="31"/>
      <c r="O7" s="31"/>
    </row>
    <row r="8" spans="1:16" ht="29.25" customHeight="1" x14ac:dyDescent="0.3">
      <c r="A8" s="19">
        <v>2</v>
      </c>
      <c r="B8" s="7" t="s">
        <v>316</v>
      </c>
      <c r="C8" s="152">
        <v>120</v>
      </c>
      <c r="D8" s="152">
        <v>8</v>
      </c>
      <c r="E8" s="152">
        <v>132</v>
      </c>
      <c r="F8" s="152">
        <v>6</v>
      </c>
      <c r="G8" s="284">
        <v>155</v>
      </c>
      <c r="H8" s="284">
        <v>6</v>
      </c>
      <c r="I8" s="153">
        <v>155</v>
      </c>
      <c r="J8" s="153">
        <v>155</v>
      </c>
      <c r="K8" s="153">
        <v>155</v>
      </c>
      <c r="L8" s="153">
        <v>155</v>
      </c>
      <c r="M8" s="32"/>
      <c r="N8" s="32"/>
      <c r="O8" s="32"/>
    </row>
    <row r="9" spans="1:16" ht="15.75" customHeight="1" x14ac:dyDescent="0.3">
      <c r="A9" s="19">
        <v>3</v>
      </c>
      <c r="B9" s="7" t="s">
        <v>261</v>
      </c>
      <c r="C9" s="152">
        <v>65.3</v>
      </c>
      <c r="D9" s="152">
        <v>0</v>
      </c>
      <c r="E9" s="152">
        <v>88.3</v>
      </c>
      <c r="F9" s="152">
        <v>0</v>
      </c>
      <c r="G9" s="284">
        <v>125.25</v>
      </c>
      <c r="H9" s="284">
        <v>0</v>
      </c>
      <c r="I9" s="152">
        <v>0</v>
      </c>
      <c r="J9" s="152">
        <v>0</v>
      </c>
      <c r="K9" s="152">
        <v>0</v>
      </c>
      <c r="L9" s="152">
        <v>0</v>
      </c>
      <c r="M9" s="32"/>
      <c r="N9" s="32"/>
      <c r="O9" s="32"/>
    </row>
    <row r="10" spans="1:16" ht="15.75" customHeight="1" x14ac:dyDescent="0.3">
      <c r="A10" s="19">
        <v>4</v>
      </c>
      <c r="B10" s="7" t="s">
        <v>262</v>
      </c>
      <c r="C10" s="230">
        <v>0</v>
      </c>
      <c r="D10" s="230">
        <v>0</v>
      </c>
      <c r="E10" s="230">
        <v>0</v>
      </c>
      <c r="F10" s="230">
        <v>0</v>
      </c>
      <c r="G10" s="284">
        <v>0</v>
      </c>
      <c r="H10" s="284">
        <v>0</v>
      </c>
      <c r="I10" s="230">
        <v>0</v>
      </c>
      <c r="J10" s="230">
        <v>0</v>
      </c>
      <c r="K10" s="230">
        <v>0</v>
      </c>
      <c r="L10" s="230">
        <v>0</v>
      </c>
      <c r="M10" s="32"/>
      <c r="N10" s="32"/>
      <c r="O10" s="32"/>
    </row>
    <row r="11" spans="1:16" ht="24.75" customHeight="1" x14ac:dyDescent="0.3">
      <c r="A11" s="51">
        <v>5</v>
      </c>
      <c r="B11" s="52" t="s">
        <v>263</v>
      </c>
      <c r="C11" s="161">
        <f>C12+C14+C18</f>
        <v>34384.5</v>
      </c>
      <c r="D11" s="161">
        <f t="shared" ref="D11" si="0">D12+D14+D18</f>
        <v>3346.2999999999997</v>
      </c>
      <c r="E11" s="161">
        <f>E12+E13</f>
        <v>26627.4</v>
      </c>
      <c r="F11" s="161">
        <f>F12+F13</f>
        <v>2473.1999999999998</v>
      </c>
      <c r="G11" s="285">
        <f>G12+G13</f>
        <v>27587.4</v>
      </c>
      <c r="H11" s="286">
        <f>H12+H13</f>
        <v>1864.14</v>
      </c>
      <c r="I11" s="161">
        <f t="shared" ref="I11:L11" si="1">I12+I14+I18</f>
        <v>6193.3700000000008</v>
      </c>
      <c r="J11" s="161">
        <f t="shared" si="1"/>
        <v>6193.3700000000008</v>
      </c>
      <c r="K11" s="161">
        <f t="shared" si="1"/>
        <v>6193.3700000000008</v>
      </c>
      <c r="L11" s="161">
        <f t="shared" si="1"/>
        <v>6193.3700000000008</v>
      </c>
      <c r="M11" s="31"/>
      <c r="N11" s="31"/>
      <c r="O11" s="31"/>
    </row>
    <row r="12" spans="1:16" x14ac:dyDescent="0.3">
      <c r="A12" s="19" t="s">
        <v>264</v>
      </c>
      <c r="B12" s="53" t="s">
        <v>265</v>
      </c>
      <c r="C12" s="152">
        <v>9636</v>
      </c>
      <c r="D12" s="152">
        <v>2157.6</v>
      </c>
      <c r="E12" s="152">
        <v>11063.7</v>
      </c>
      <c r="F12" s="152">
        <v>1785.3</v>
      </c>
      <c r="G12" s="284">
        <v>11462.57</v>
      </c>
      <c r="H12" s="287">
        <v>1377.97</v>
      </c>
      <c r="I12" s="153">
        <v>2865.65</v>
      </c>
      <c r="J12" s="153">
        <v>2865.65</v>
      </c>
      <c r="K12" s="153">
        <v>2865.65</v>
      </c>
      <c r="L12" s="153">
        <v>2865.65</v>
      </c>
      <c r="M12" s="31"/>
      <c r="N12" s="31"/>
      <c r="O12" s="31"/>
    </row>
    <row r="13" spans="1:16" x14ac:dyDescent="0.3">
      <c r="A13" s="19" t="s">
        <v>266</v>
      </c>
      <c r="B13" s="53" t="s">
        <v>267</v>
      </c>
      <c r="C13" s="230">
        <v>0</v>
      </c>
      <c r="D13" s="230">
        <v>0</v>
      </c>
      <c r="E13" s="230">
        <v>15563.7</v>
      </c>
      <c r="F13" s="230">
        <v>687.9</v>
      </c>
      <c r="G13" s="284">
        <v>16124.83</v>
      </c>
      <c r="H13" s="287">
        <v>486.17</v>
      </c>
      <c r="I13" s="230">
        <v>4031.2</v>
      </c>
      <c r="J13" s="230">
        <v>4031.2</v>
      </c>
      <c r="K13" s="230">
        <v>4031.2</v>
      </c>
      <c r="L13" s="230">
        <v>4031.2</v>
      </c>
      <c r="M13" s="31"/>
      <c r="N13" s="31"/>
      <c r="O13" s="31"/>
    </row>
    <row r="14" spans="1:16" x14ac:dyDescent="0.3">
      <c r="A14" s="19" t="s">
        <v>268</v>
      </c>
      <c r="B14" s="53" t="s">
        <v>269</v>
      </c>
      <c r="C14" s="152">
        <v>23945.5</v>
      </c>
      <c r="D14" s="152">
        <v>1009</v>
      </c>
      <c r="E14" s="152">
        <v>11188.8</v>
      </c>
      <c r="F14" s="152">
        <v>397.9</v>
      </c>
      <c r="G14" s="284">
        <v>11592.22</v>
      </c>
      <c r="H14" s="284">
        <v>286.14999999999998</v>
      </c>
      <c r="I14" s="153">
        <v>2898.05</v>
      </c>
      <c r="J14" s="153">
        <v>2898.05</v>
      </c>
      <c r="K14" s="153">
        <v>2898.05</v>
      </c>
      <c r="L14" s="153">
        <v>2898.05</v>
      </c>
      <c r="M14" s="31"/>
      <c r="N14" s="31"/>
      <c r="O14" s="31"/>
    </row>
    <row r="15" spans="1:16" ht="15.75" customHeight="1" x14ac:dyDescent="0.3">
      <c r="A15" s="19" t="s">
        <v>270</v>
      </c>
      <c r="B15" s="53" t="s">
        <v>271</v>
      </c>
      <c r="C15" s="230">
        <v>0</v>
      </c>
      <c r="D15" s="230">
        <v>0</v>
      </c>
      <c r="E15" s="230">
        <v>2396.5</v>
      </c>
      <c r="F15" s="230">
        <v>118</v>
      </c>
      <c r="G15" s="284">
        <v>2482.86</v>
      </c>
      <c r="H15" s="284">
        <v>85</v>
      </c>
      <c r="I15" s="230">
        <v>620.72</v>
      </c>
      <c r="J15" s="230">
        <v>620.72</v>
      </c>
      <c r="K15" s="230">
        <v>620.72</v>
      </c>
      <c r="L15" s="230">
        <v>620.72</v>
      </c>
      <c r="M15" s="32"/>
      <c r="N15" s="32"/>
      <c r="O15" s="32"/>
    </row>
    <row r="16" spans="1:16" ht="15.75" customHeight="1" x14ac:dyDescent="0.3">
      <c r="A16" s="19" t="s">
        <v>272</v>
      </c>
      <c r="B16" s="53" t="s">
        <v>273</v>
      </c>
      <c r="C16" s="230">
        <v>0</v>
      </c>
      <c r="D16" s="230">
        <v>0</v>
      </c>
      <c r="E16" s="230">
        <v>133.1</v>
      </c>
      <c r="F16" s="230">
        <v>12.4</v>
      </c>
      <c r="G16" s="284">
        <v>133.1</v>
      </c>
      <c r="H16" s="284">
        <v>133.1</v>
      </c>
      <c r="I16" s="230">
        <v>0</v>
      </c>
      <c r="J16" s="230">
        <v>0</v>
      </c>
      <c r="K16" s="230">
        <v>0</v>
      </c>
      <c r="L16" s="230">
        <v>0</v>
      </c>
      <c r="M16" s="32"/>
      <c r="N16" s="32"/>
      <c r="O16" s="32"/>
    </row>
    <row r="17" spans="1:15" ht="15.75" customHeight="1" x14ac:dyDescent="0.3">
      <c r="A17" s="19" t="s">
        <v>274</v>
      </c>
      <c r="B17" s="53" t="s">
        <v>275</v>
      </c>
      <c r="C17" s="230">
        <v>0</v>
      </c>
      <c r="D17" s="230">
        <v>0</v>
      </c>
      <c r="E17" s="230">
        <v>186.4</v>
      </c>
      <c r="F17" s="230">
        <v>0</v>
      </c>
      <c r="G17" s="284">
        <v>193.11</v>
      </c>
      <c r="H17" s="284">
        <v>0</v>
      </c>
      <c r="I17" s="230">
        <v>48.27</v>
      </c>
      <c r="J17" s="230">
        <v>48.27</v>
      </c>
      <c r="K17" s="230">
        <v>48.27</v>
      </c>
      <c r="L17" s="230">
        <v>48.27</v>
      </c>
      <c r="M17" s="32"/>
      <c r="N17" s="32"/>
      <c r="O17" s="32"/>
    </row>
    <row r="18" spans="1:15" ht="14.25" customHeight="1" x14ac:dyDescent="0.3">
      <c r="A18" s="19" t="s">
        <v>276</v>
      </c>
      <c r="B18" s="53" t="s">
        <v>277</v>
      </c>
      <c r="C18" s="230">
        <v>803</v>
      </c>
      <c r="D18" s="230">
        <v>179.7</v>
      </c>
      <c r="E18" s="152">
        <v>1658.9</v>
      </c>
      <c r="F18" s="152">
        <v>159.6</v>
      </c>
      <c r="G18" s="284">
        <v>1718.7</v>
      </c>
      <c r="H18" s="284">
        <v>114.79</v>
      </c>
      <c r="I18" s="153">
        <v>429.67</v>
      </c>
      <c r="J18" s="153">
        <v>429.67</v>
      </c>
      <c r="K18" s="153">
        <v>429.67</v>
      </c>
      <c r="L18" s="153">
        <v>429.67</v>
      </c>
      <c r="M18" s="31"/>
      <c r="N18" s="31"/>
      <c r="O18" s="31"/>
    </row>
    <row r="19" spans="1:15" ht="39.6" x14ac:dyDescent="0.3">
      <c r="A19" s="19" t="s">
        <v>278</v>
      </c>
      <c r="B19" s="53" t="s">
        <v>366</v>
      </c>
      <c r="C19" s="230">
        <v>0</v>
      </c>
      <c r="D19" s="230">
        <v>0</v>
      </c>
      <c r="E19" s="230">
        <v>0</v>
      </c>
      <c r="F19" s="230">
        <v>0</v>
      </c>
      <c r="G19" s="284">
        <v>0</v>
      </c>
      <c r="H19" s="284">
        <v>0</v>
      </c>
      <c r="I19" s="230">
        <v>0</v>
      </c>
      <c r="J19" s="230">
        <v>0</v>
      </c>
      <c r="K19" s="230">
        <v>0</v>
      </c>
      <c r="L19" s="230">
        <v>0</v>
      </c>
      <c r="M19" s="31"/>
      <c r="N19" s="31"/>
      <c r="O19" s="31"/>
    </row>
    <row r="20" spans="1:15" ht="26.4" x14ac:dyDescent="0.3">
      <c r="A20" s="19">
        <v>6</v>
      </c>
      <c r="B20" s="53" t="s">
        <v>279</v>
      </c>
      <c r="C20" s="152">
        <v>16.399999999999999</v>
      </c>
      <c r="D20" s="152">
        <v>24.9</v>
      </c>
      <c r="E20" s="152">
        <v>16.8</v>
      </c>
      <c r="F20" s="152">
        <v>34.4</v>
      </c>
      <c r="G20" s="284">
        <v>14.627000000000001</v>
      </c>
      <c r="H20" s="284">
        <v>31.05</v>
      </c>
      <c r="I20" s="153">
        <v>14.6</v>
      </c>
      <c r="J20" s="153">
        <v>14.6</v>
      </c>
      <c r="K20" s="153">
        <v>14.6</v>
      </c>
      <c r="L20" s="153">
        <v>14.6</v>
      </c>
      <c r="M20" s="31"/>
      <c r="N20" s="31"/>
      <c r="O20" s="31"/>
    </row>
    <row r="21" spans="1:15" ht="52.8" x14ac:dyDescent="0.3">
      <c r="A21" s="19">
        <v>7</v>
      </c>
      <c r="B21" s="7" t="s">
        <v>280</v>
      </c>
      <c r="C21" s="230">
        <v>0</v>
      </c>
      <c r="D21" s="230">
        <v>0</v>
      </c>
      <c r="E21" s="230">
        <v>0</v>
      </c>
      <c r="F21" s="230">
        <v>0</v>
      </c>
      <c r="G21" s="284">
        <v>0</v>
      </c>
      <c r="H21" s="284">
        <v>0</v>
      </c>
      <c r="I21" s="230">
        <v>0</v>
      </c>
      <c r="J21" s="230">
        <v>0</v>
      </c>
      <c r="K21" s="230">
        <v>0</v>
      </c>
      <c r="L21" s="230">
        <v>0</v>
      </c>
      <c r="M21" s="31"/>
      <c r="N21" s="31"/>
      <c r="O21" s="31"/>
    </row>
    <row r="22" spans="1:15" ht="32.25" customHeight="1" x14ac:dyDescent="0.3">
      <c r="A22" s="19">
        <v>8</v>
      </c>
      <c r="B22" s="7" t="s">
        <v>281</v>
      </c>
      <c r="C22" s="230">
        <v>0</v>
      </c>
      <c r="D22" s="230">
        <v>0</v>
      </c>
      <c r="E22" s="230">
        <v>0</v>
      </c>
      <c r="F22" s="230">
        <v>0</v>
      </c>
      <c r="G22" s="284">
        <v>0</v>
      </c>
      <c r="H22" s="284">
        <v>0</v>
      </c>
      <c r="I22" s="230">
        <v>0</v>
      </c>
      <c r="J22" s="230">
        <v>0</v>
      </c>
      <c r="K22" s="230">
        <v>0</v>
      </c>
      <c r="L22" s="230">
        <v>0</v>
      </c>
      <c r="M22" s="32"/>
      <c r="N22" s="32"/>
      <c r="O22" s="32"/>
    </row>
    <row r="23" spans="1:15" ht="27.75" customHeight="1" x14ac:dyDescent="0.3">
      <c r="A23" s="51">
        <v>9</v>
      </c>
      <c r="B23" s="52" t="s">
        <v>282</v>
      </c>
      <c r="C23" s="229">
        <f t="shared" ref="C23:F23" si="2">C11</f>
        <v>34384.5</v>
      </c>
      <c r="D23" s="229">
        <f t="shared" si="2"/>
        <v>3346.2999999999997</v>
      </c>
      <c r="E23" s="229">
        <f t="shared" si="2"/>
        <v>26627.4</v>
      </c>
      <c r="F23" s="229">
        <f t="shared" si="2"/>
        <v>2473.1999999999998</v>
      </c>
      <c r="G23" s="286">
        <f t="shared" ref="G23:L23" si="3">G11</f>
        <v>27587.4</v>
      </c>
      <c r="H23" s="286">
        <f t="shared" si="3"/>
        <v>1864.14</v>
      </c>
      <c r="I23" s="229">
        <f t="shared" si="3"/>
        <v>6193.3700000000008</v>
      </c>
      <c r="J23" s="229">
        <f t="shared" si="3"/>
        <v>6193.3700000000008</v>
      </c>
      <c r="K23" s="229">
        <f t="shared" si="3"/>
        <v>6193.3700000000008</v>
      </c>
      <c r="L23" s="229">
        <f t="shared" si="3"/>
        <v>6193.3700000000008</v>
      </c>
      <c r="M23" s="32"/>
      <c r="N23" s="32"/>
      <c r="O23" s="32"/>
    </row>
    <row r="24" spans="1:15" ht="15.75" hidden="1" customHeight="1" x14ac:dyDescent="0.3">
      <c r="A24" s="29"/>
      <c r="B24" s="29"/>
      <c r="C24" s="29"/>
      <c r="D24" s="29"/>
      <c r="E24" s="30"/>
      <c r="F24" s="30"/>
      <c r="G24" s="30"/>
      <c r="H24" s="30"/>
      <c r="I24" s="30"/>
      <c r="J24" s="30"/>
      <c r="K24" s="33"/>
      <c r="L24" s="32"/>
      <c r="M24" s="32"/>
      <c r="N24" s="32"/>
      <c r="O24" s="32"/>
    </row>
    <row r="25" spans="1:15" ht="17.25" customHeight="1" x14ac:dyDescent="0.3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N25" s="348"/>
      <c r="O25" s="348"/>
    </row>
    <row r="26" spans="1:15" ht="18.75" customHeight="1" x14ac:dyDescent="0.3">
      <c r="B26" s="157" t="s">
        <v>403</v>
      </c>
      <c r="E26" s="347" t="s">
        <v>166</v>
      </c>
      <c r="F26" s="347"/>
      <c r="G26" s="347"/>
      <c r="H26" s="325" t="s">
        <v>389</v>
      </c>
      <c r="I26" s="325"/>
      <c r="L26" s="1"/>
      <c r="M26" s="1"/>
    </row>
    <row r="27" spans="1:15" x14ac:dyDescent="0.3">
      <c r="B27" s="2" t="s">
        <v>408</v>
      </c>
      <c r="E27" s="341" t="s">
        <v>167</v>
      </c>
      <c r="F27" s="341"/>
      <c r="G27" s="341"/>
      <c r="H27" s="330" t="s">
        <v>168</v>
      </c>
      <c r="I27" s="330"/>
      <c r="J27" s="1"/>
      <c r="K27" s="1"/>
      <c r="L27" s="1"/>
      <c r="M27" s="1"/>
    </row>
    <row r="28" spans="1:15" ht="0.75" customHeight="1" x14ac:dyDescent="0.3"/>
    <row r="29" spans="1:15" ht="15" customHeight="1" x14ac:dyDescent="0.3">
      <c r="A29" s="336" t="s">
        <v>406</v>
      </c>
      <c r="B29" s="336"/>
      <c r="C29" s="39"/>
      <c r="D29" s="39"/>
    </row>
    <row r="30" spans="1:15" ht="15" customHeight="1" x14ac:dyDescent="0.3">
      <c r="A30" s="350" t="s">
        <v>407</v>
      </c>
      <c r="B30" s="350"/>
    </row>
    <row r="31" spans="1:15" hidden="1" x14ac:dyDescent="0.3"/>
    <row r="32" spans="1:15" x14ac:dyDescent="0.3">
      <c r="A32" s="349" t="s">
        <v>390</v>
      </c>
      <c r="B32" s="349"/>
      <c r="C32" s="223"/>
      <c r="D32" s="223"/>
      <c r="E32" s="223"/>
      <c r="F32" s="223"/>
      <c r="G32" s="223"/>
      <c r="H32" s="223"/>
      <c r="I32" s="223"/>
      <c r="J32" s="223"/>
      <c r="K32" s="223"/>
      <c r="L32" s="223"/>
    </row>
  </sheetData>
  <mergeCells count="17">
    <mergeCell ref="E5:F5"/>
    <mergeCell ref="H1:L1"/>
    <mergeCell ref="H27:I27"/>
    <mergeCell ref="H26:I26"/>
    <mergeCell ref="G5:H5"/>
    <mergeCell ref="I5:L5"/>
    <mergeCell ref="A3:L3"/>
    <mergeCell ref="A4:L4"/>
    <mergeCell ref="A5:A6"/>
    <mergeCell ref="B5:B6"/>
    <mergeCell ref="C5:D5"/>
    <mergeCell ref="A29:B29"/>
    <mergeCell ref="E26:G26"/>
    <mergeCell ref="E27:G27"/>
    <mergeCell ref="A25:O25"/>
    <mergeCell ref="A32:B32"/>
    <mergeCell ref="A30:B30"/>
  </mergeCells>
  <pageMargins left="0.7" right="0.7" top="0.75" bottom="0.75" header="0.3" footer="0.3"/>
  <pageSetup paperSize="9" scale="83" orientation="landscape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I7" sqref="I7"/>
    </sheetView>
  </sheetViews>
  <sheetFormatPr defaultColWidth="8.88671875" defaultRowHeight="14.4" x14ac:dyDescent="0.3"/>
  <cols>
    <col min="1" max="1" width="40.6640625" customWidth="1"/>
    <col min="2" max="2" width="17.44140625" customWidth="1"/>
    <col min="3" max="3" width="17.88671875" customWidth="1"/>
    <col min="4" max="4" width="19" customWidth="1"/>
    <col min="5" max="5" width="20.33203125" customWidth="1"/>
    <col min="6" max="6" width="21.88671875" customWidth="1"/>
  </cols>
  <sheetData>
    <row r="1" spans="1:6" x14ac:dyDescent="0.3">
      <c r="D1" s="345" t="s">
        <v>430</v>
      </c>
      <c r="E1" s="345"/>
      <c r="F1" s="345"/>
    </row>
    <row r="2" spans="1:6" x14ac:dyDescent="0.3">
      <c r="D2" s="357" t="s">
        <v>254</v>
      </c>
      <c r="E2" s="357"/>
      <c r="F2" s="357"/>
    </row>
    <row r="3" spans="1:6" ht="15.6" x14ac:dyDescent="0.3">
      <c r="A3" s="28"/>
      <c r="B3" s="28"/>
      <c r="C3" s="28"/>
      <c r="D3" s="28"/>
      <c r="E3" s="28"/>
      <c r="F3" s="28"/>
    </row>
    <row r="4" spans="1:6" ht="15.6" x14ac:dyDescent="0.3">
      <c r="A4" s="346" t="s">
        <v>121</v>
      </c>
      <c r="B4" s="346"/>
      <c r="C4" s="346"/>
      <c r="D4" s="346"/>
      <c r="E4" s="346"/>
      <c r="F4" s="346"/>
    </row>
    <row r="5" spans="1:6" ht="15.6" x14ac:dyDescent="0.3">
      <c r="A5" s="346"/>
      <c r="B5" s="346"/>
      <c r="C5" s="346"/>
      <c r="D5" s="346"/>
      <c r="E5" s="346"/>
      <c r="F5" s="346"/>
    </row>
    <row r="6" spans="1:6" ht="15.6" x14ac:dyDescent="0.3">
      <c r="A6" s="358"/>
      <c r="B6" s="358"/>
      <c r="C6" s="358"/>
      <c r="D6" s="358"/>
      <c r="E6" s="358"/>
      <c r="F6" s="358"/>
    </row>
    <row r="7" spans="1:6" ht="41.4" x14ac:dyDescent="0.3">
      <c r="A7" s="34" t="s">
        <v>243</v>
      </c>
      <c r="B7" s="34" t="s">
        <v>244</v>
      </c>
      <c r="C7" s="34" t="s">
        <v>428</v>
      </c>
      <c r="D7" s="34" t="s">
        <v>245</v>
      </c>
      <c r="E7" s="34" t="s">
        <v>429</v>
      </c>
      <c r="F7" s="34" t="s">
        <v>255</v>
      </c>
    </row>
    <row r="8" spans="1:6" ht="31.2" x14ac:dyDescent="0.3">
      <c r="A8" s="27" t="s">
        <v>246</v>
      </c>
      <c r="B8" s="26" t="s">
        <v>391</v>
      </c>
      <c r="C8" s="155">
        <v>0</v>
      </c>
      <c r="D8" s="155">
        <v>0</v>
      </c>
      <c r="E8" s="155">
        <v>0</v>
      </c>
      <c r="F8" s="155"/>
    </row>
    <row r="9" spans="1:6" ht="15.6" x14ac:dyDescent="0.3">
      <c r="A9" s="26" t="s">
        <v>247</v>
      </c>
      <c r="B9" s="26"/>
      <c r="C9" s="155">
        <v>0</v>
      </c>
      <c r="D9" s="155">
        <v>0</v>
      </c>
      <c r="E9" s="155">
        <v>0</v>
      </c>
      <c r="F9" s="156"/>
    </row>
    <row r="10" spans="1:6" ht="42.75" customHeight="1" x14ac:dyDescent="0.3">
      <c r="A10" s="27" t="s">
        <v>248</v>
      </c>
      <c r="B10" s="26" t="s">
        <v>391</v>
      </c>
      <c r="C10" s="160">
        <v>43464.9</v>
      </c>
      <c r="D10" s="155">
        <v>18102.3</v>
      </c>
      <c r="E10" s="155">
        <v>25362.6</v>
      </c>
      <c r="F10" s="155" t="s">
        <v>392</v>
      </c>
    </row>
    <row r="11" spans="1:6" ht="15.6" x14ac:dyDescent="0.3">
      <c r="A11" s="26" t="s">
        <v>247</v>
      </c>
      <c r="B11" s="26"/>
      <c r="C11" s="160">
        <v>0</v>
      </c>
      <c r="D11" s="155">
        <v>0</v>
      </c>
      <c r="E11" s="155">
        <v>0</v>
      </c>
      <c r="F11" s="156"/>
    </row>
    <row r="12" spans="1:6" ht="31.5" customHeight="1" x14ac:dyDescent="0.3">
      <c r="A12" s="27" t="s">
        <v>249</v>
      </c>
      <c r="B12" s="26" t="s">
        <v>391</v>
      </c>
      <c r="C12" s="160">
        <v>11176.9</v>
      </c>
      <c r="D12" s="155">
        <v>1481.7</v>
      </c>
      <c r="E12" s="155">
        <v>9695.2000000000007</v>
      </c>
      <c r="F12" s="155" t="s">
        <v>392</v>
      </c>
    </row>
    <row r="13" spans="1:6" ht="15.6" x14ac:dyDescent="0.3">
      <c r="A13" s="26" t="s">
        <v>247</v>
      </c>
      <c r="B13" s="26"/>
      <c r="C13" s="160">
        <v>0</v>
      </c>
      <c r="D13" s="155">
        <v>0</v>
      </c>
      <c r="E13" s="155">
        <v>0</v>
      </c>
      <c r="F13" s="156"/>
    </row>
    <row r="14" spans="1:6" ht="36" customHeight="1" x14ac:dyDescent="0.3">
      <c r="A14" s="27" t="s">
        <v>250</v>
      </c>
      <c r="B14" s="26" t="s">
        <v>391</v>
      </c>
      <c r="C14" s="160">
        <v>4001.2</v>
      </c>
      <c r="D14" s="155">
        <v>1529.3</v>
      </c>
      <c r="E14" s="155">
        <v>2471.9</v>
      </c>
      <c r="F14" s="155" t="s">
        <v>392</v>
      </c>
    </row>
    <row r="15" spans="1:6" ht="15.6" x14ac:dyDescent="0.3">
      <c r="A15" s="26" t="s">
        <v>247</v>
      </c>
      <c r="B15" s="26"/>
      <c r="C15" s="160">
        <v>0</v>
      </c>
      <c r="D15" s="155">
        <v>0</v>
      </c>
      <c r="E15" s="155">
        <v>0</v>
      </c>
      <c r="F15" s="156"/>
    </row>
    <row r="16" spans="1:6" ht="31.2" x14ac:dyDescent="0.3">
      <c r="A16" s="27" t="s">
        <v>251</v>
      </c>
      <c r="B16" s="26" t="s">
        <v>391</v>
      </c>
      <c r="C16" s="160">
        <v>1403</v>
      </c>
      <c r="D16" s="155">
        <v>7.7</v>
      </c>
      <c r="E16" s="155">
        <v>1395.3</v>
      </c>
      <c r="F16" s="155" t="s">
        <v>392</v>
      </c>
    </row>
    <row r="17" spans="1:7" ht="15.6" x14ac:dyDescent="0.3">
      <c r="A17" s="26" t="s">
        <v>247</v>
      </c>
      <c r="B17" s="26"/>
      <c r="C17" s="160">
        <v>0</v>
      </c>
      <c r="D17" s="155">
        <v>0</v>
      </c>
      <c r="E17" s="155">
        <v>0</v>
      </c>
      <c r="F17" s="156"/>
    </row>
    <row r="18" spans="1:7" ht="31.2" x14ac:dyDescent="0.3">
      <c r="A18" s="27" t="s">
        <v>252</v>
      </c>
      <c r="B18" s="26" t="s">
        <v>391</v>
      </c>
      <c r="C18" s="160">
        <v>2898.4</v>
      </c>
      <c r="D18" s="155">
        <v>1415.2</v>
      </c>
      <c r="E18" s="155">
        <v>1483.2</v>
      </c>
      <c r="F18" s="155"/>
    </row>
    <row r="19" spans="1:7" ht="21.75" customHeight="1" x14ac:dyDescent="0.3">
      <c r="A19" s="26" t="s">
        <v>247</v>
      </c>
      <c r="B19" s="26"/>
      <c r="C19" s="160">
        <v>0</v>
      </c>
      <c r="D19" s="155">
        <v>0</v>
      </c>
      <c r="E19" s="155">
        <v>0</v>
      </c>
      <c r="F19" s="156"/>
    </row>
    <row r="20" spans="1:7" ht="27" customHeight="1" x14ac:dyDescent="0.3">
      <c r="A20" s="27" t="s">
        <v>253</v>
      </c>
      <c r="B20" s="27"/>
      <c r="C20" s="155">
        <f>C8+C10+C12+C14+C16+C18</f>
        <v>62944.4</v>
      </c>
      <c r="D20" s="155">
        <f t="shared" ref="D20" si="0">D8+D10+D12+D14+D16+D18</f>
        <v>22536.2</v>
      </c>
      <c r="E20" s="155">
        <f>E8+E10+E12+E14+E16+E18</f>
        <v>40408.200000000004</v>
      </c>
      <c r="F20" s="155"/>
    </row>
    <row r="22" spans="1:7" x14ac:dyDescent="0.3">
      <c r="A22" s="3" t="s">
        <v>403</v>
      </c>
      <c r="B22" s="343" t="s">
        <v>166</v>
      </c>
      <c r="C22" s="343"/>
      <c r="D22" s="343"/>
      <c r="E22" s="330" t="s">
        <v>389</v>
      </c>
      <c r="F22" s="330"/>
      <c r="G22" s="1"/>
    </row>
    <row r="23" spans="1:7" x14ac:dyDescent="0.3">
      <c r="A23" s="2" t="s">
        <v>409</v>
      </c>
      <c r="B23" s="341" t="s">
        <v>167</v>
      </c>
      <c r="C23" s="341"/>
      <c r="D23" s="341"/>
      <c r="E23" s="330" t="s">
        <v>168</v>
      </c>
      <c r="F23" s="330"/>
      <c r="G23" s="1"/>
    </row>
    <row r="24" spans="1:7" x14ac:dyDescent="0.3">
      <c r="A24" s="336" t="s">
        <v>406</v>
      </c>
      <c r="B24" s="336"/>
    </row>
    <row r="25" spans="1:7" x14ac:dyDescent="0.3">
      <c r="A25" s="350" t="s">
        <v>407</v>
      </c>
      <c r="B25" s="350"/>
    </row>
    <row r="26" spans="1:7" hidden="1" x14ac:dyDescent="0.3"/>
    <row r="27" spans="1:7" x14ac:dyDescent="0.3">
      <c r="A27" s="349" t="s">
        <v>390</v>
      </c>
      <c r="B27" s="349"/>
    </row>
  </sheetData>
  <mergeCells count="12">
    <mergeCell ref="A24:B24"/>
    <mergeCell ref="A25:B25"/>
    <mergeCell ref="A27:B27"/>
    <mergeCell ref="B22:D22"/>
    <mergeCell ref="B23:D23"/>
    <mergeCell ref="E22:F22"/>
    <mergeCell ref="E23:F23"/>
    <mergeCell ref="D1:F1"/>
    <mergeCell ref="D2:F2"/>
    <mergeCell ref="A4:F4"/>
    <mergeCell ref="A5:F5"/>
    <mergeCell ref="A6:F6"/>
  </mergeCells>
  <pageMargins left="0.7" right="0.7" top="0.75" bottom="0.75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opLeftCell="A22" zoomScaleNormal="100" workbookViewId="0">
      <selection activeCell="G18" sqref="G18"/>
    </sheetView>
  </sheetViews>
  <sheetFormatPr defaultColWidth="8.88671875" defaultRowHeight="14.4" x14ac:dyDescent="0.3"/>
  <cols>
    <col min="1" max="1" width="6.44140625" customWidth="1"/>
    <col min="2" max="2" width="15.33203125" customWidth="1"/>
    <col min="3" max="3" width="13.109375" customWidth="1"/>
    <col min="4" max="4" width="14.44140625" customWidth="1"/>
    <col min="5" max="5" width="16.44140625" customWidth="1"/>
    <col min="6" max="6" width="15" customWidth="1"/>
    <col min="7" max="7" width="15.109375" customWidth="1"/>
    <col min="8" max="8" width="18" customWidth="1"/>
    <col min="9" max="9" width="18.33203125" customWidth="1"/>
  </cols>
  <sheetData>
    <row r="1" spans="1:22" x14ac:dyDescent="0.3">
      <c r="F1" s="352" t="s">
        <v>431</v>
      </c>
      <c r="G1" s="352"/>
      <c r="H1" s="352"/>
    </row>
    <row r="2" spans="1:22" x14ac:dyDescent="0.3">
      <c r="G2" s="357"/>
      <c r="H2" s="357"/>
    </row>
    <row r="3" spans="1:22" ht="15.6" x14ac:dyDescent="0.3">
      <c r="A3" s="346" t="s">
        <v>285</v>
      </c>
      <c r="B3" s="346"/>
      <c r="C3" s="346"/>
      <c r="D3" s="346"/>
      <c r="E3" s="346"/>
      <c r="F3" s="346"/>
      <c r="G3" s="346"/>
      <c r="H3" s="346"/>
    </row>
    <row r="5" spans="1:22" x14ac:dyDescent="0.3">
      <c r="A5" s="367" t="s">
        <v>284</v>
      </c>
      <c r="B5" s="367"/>
      <c r="C5" s="367"/>
      <c r="D5" s="367"/>
      <c r="E5" s="367"/>
      <c r="F5" s="367"/>
      <c r="G5" s="367"/>
      <c r="H5" s="367"/>
      <c r="I5" s="15"/>
    </row>
    <row r="6" spans="1:22" x14ac:dyDescent="0.3">
      <c r="A6" s="15"/>
      <c r="B6" s="15"/>
      <c r="C6" s="15"/>
      <c r="D6" s="15"/>
      <c r="E6" s="15"/>
      <c r="F6" s="15"/>
      <c r="G6" s="15"/>
      <c r="H6" s="41" t="s">
        <v>286</v>
      </c>
      <c r="I6" s="15"/>
    </row>
    <row r="7" spans="1:22" x14ac:dyDescent="0.3">
      <c r="A7" s="15"/>
      <c r="B7" s="15"/>
      <c r="C7" s="15"/>
      <c r="D7" s="15"/>
      <c r="E7" s="15"/>
      <c r="F7" s="15"/>
      <c r="G7" s="15"/>
      <c r="H7" s="44" t="s">
        <v>203</v>
      </c>
      <c r="I7" s="15"/>
    </row>
    <row r="8" spans="1:22" ht="45" customHeight="1" x14ac:dyDescent="0.3">
      <c r="A8" s="331" t="s">
        <v>148</v>
      </c>
      <c r="B8" s="331" t="s">
        <v>210</v>
      </c>
      <c r="C8" s="331" t="s">
        <v>211</v>
      </c>
      <c r="D8" s="331" t="s">
        <v>212</v>
      </c>
      <c r="E8" s="360" t="s">
        <v>213</v>
      </c>
      <c r="F8" s="361"/>
      <c r="G8" s="362"/>
      <c r="H8" s="331" t="s">
        <v>283</v>
      </c>
      <c r="I8" s="16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42" customHeight="1" x14ac:dyDescent="0.3">
      <c r="A9" s="331"/>
      <c r="B9" s="331"/>
      <c r="C9" s="331"/>
      <c r="D9" s="331"/>
      <c r="E9" s="47" t="s">
        <v>432</v>
      </c>
      <c r="F9" s="47" t="s">
        <v>433</v>
      </c>
      <c r="G9" s="47" t="s">
        <v>427</v>
      </c>
      <c r="H9" s="331"/>
      <c r="I9" s="4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x14ac:dyDescent="0.3">
      <c r="A10" s="47">
        <v>1</v>
      </c>
      <c r="B10" s="47">
        <v>2</v>
      </c>
      <c r="C10" s="47">
        <v>3</v>
      </c>
      <c r="D10" s="47">
        <v>4</v>
      </c>
      <c r="E10" s="47">
        <v>5</v>
      </c>
      <c r="F10" s="47">
        <v>6</v>
      </c>
      <c r="G10" s="47">
        <v>7</v>
      </c>
      <c r="H10" s="47">
        <v>8</v>
      </c>
      <c r="I10" s="16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48" x14ac:dyDescent="0.3">
      <c r="A11" s="47" t="s">
        <v>393</v>
      </c>
      <c r="B11" s="162" t="str">
        <f>'[1]6_транспорт'!B11</f>
        <v>Автомобіль спеціалізований АС-S-2123 СМД АІ 4937 ЕТ</v>
      </c>
      <c r="C11" s="234">
        <f>'[1]6_транспорт'!C11</f>
        <v>2016</v>
      </c>
      <c r="D11" s="163" t="str">
        <f>'[1]6_транспорт'!D11</f>
        <v>санітарний транспорт</v>
      </c>
      <c r="E11" s="228">
        <f>'[1]6_транспорт'!E11</f>
        <v>200000</v>
      </c>
      <c r="F11" s="224">
        <f>'[1]6_транспорт'!F11</f>
        <v>200000</v>
      </c>
      <c r="G11" s="225">
        <v>200000</v>
      </c>
      <c r="H11" s="47">
        <v>1</v>
      </c>
      <c r="I11" s="16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40.5" customHeight="1" x14ac:dyDescent="0.3">
      <c r="A12" s="47" t="s">
        <v>394</v>
      </c>
      <c r="B12" s="162" t="str">
        <f>'[1]6_транспорт'!B12</f>
        <v xml:space="preserve">Легков. Автомоб. Opel Combo </v>
      </c>
      <c r="C12" s="169">
        <f>'[1]6_транспорт'!C12</f>
        <v>2009</v>
      </c>
      <c r="D12" s="163" t="str">
        <f>'[1]6_транспорт'!D12</f>
        <v>санітарний транспорт</v>
      </c>
      <c r="E12" s="228">
        <f>'[1]6_транспорт'!E12</f>
        <v>200000</v>
      </c>
      <c r="F12" s="224">
        <f>'[1]6_транспорт'!F12</f>
        <v>200000</v>
      </c>
      <c r="G12" s="225">
        <v>200000</v>
      </c>
      <c r="H12" s="47">
        <v>1</v>
      </c>
      <c r="I12" s="16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48" x14ac:dyDescent="0.3">
      <c r="A13" s="47" t="s">
        <v>395</v>
      </c>
      <c r="B13" s="235" t="str">
        <f>'[1]6_транспорт'!B13</f>
        <v>Автомобіль спеціалізований МСД RRASZ-SRHDMO</v>
      </c>
      <c r="C13" s="47">
        <f>'[1]6_транспорт'!C13</f>
        <v>2017</v>
      </c>
      <c r="D13" s="163" t="str">
        <f>'[1]6_транспорт'!D13</f>
        <v>санітарний транспорт</v>
      </c>
      <c r="E13" s="228">
        <f>'[1]6_транспорт'!E13</f>
        <v>200000</v>
      </c>
      <c r="F13" s="224">
        <f>'[1]6_транспорт'!F13</f>
        <v>200000</v>
      </c>
      <c r="G13" s="225">
        <v>100000</v>
      </c>
      <c r="H13" s="47">
        <v>1</v>
      </c>
      <c r="I13" s="16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31.5" customHeight="1" x14ac:dyDescent="0.3">
      <c r="A14" s="47">
        <v>4</v>
      </c>
      <c r="B14" s="47" t="str">
        <f>'[1]6_транспорт'!B14</f>
        <v>Крафтер</v>
      </c>
      <c r="C14" s="47">
        <f>'[1]6_транспорт'!C14</f>
        <v>2024</v>
      </c>
      <c r="D14" s="47" t="str">
        <f>'[1]6_транспорт'!D14</f>
        <v>санітарний транспорт</v>
      </c>
      <c r="E14" s="228">
        <f>'[1]6_транспорт'!E14</f>
        <v>0</v>
      </c>
      <c r="F14" s="225">
        <f>'[1]6_транспорт'!F14</f>
        <v>0</v>
      </c>
      <c r="G14" s="225">
        <v>200000</v>
      </c>
      <c r="H14" s="47"/>
      <c r="I14" s="16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53.25" customHeight="1" x14ac:dyDescent="0.3">
      <c r="A15" s="47">
        <v>5</v>
      </c>
      <c r="B15" s="47" t="str">
        <f>'[1]6_транспорт'!B15</f>
        <v>Вантажний фургон -С кабінет флюрографії</v>
      </c>
      <c r="C15" s="47">
        <f>'[1]6_транспорт'!C15</f>
        <v>2024</v>
      </c>
      <c r="D15" s="47" t="str">
        <f>'[1]6_транспорт'!D15</f>
        <v>санітарний транспорт</v>
      </c>
      <c r="E15" s="228">
        <f>'[1]6_транспорт'!E15</f>
        <v>0</v>
      </c>
      <c r="F15" s="225">
        <f>'[1]6_транспорт'!F15</f>
        <v>0</v>
      </c>
      <c r="G15" s="225">
        <v>50000</v>
      </c>
      <c r="H15" s="47"/>
      <c r="I15" s="16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53.25" customHeight="1" x14ac:dyDescent="0.3">
      <c r="A16" s="47">
        <v>6</v>
      </c>
      <c r="B16" s="47" t="s">
        <v>413</v>
      </c>
      <c r="C16" s="47">
        <v>2024</v>
      </c>
      <c r="D16" s="163" t="s">
        <v>396</v>
      </c>
      <c r="E16" s="228">
        <v>0</v>
      </c>
      <c r="F16" s="225">
        <v>0</v>
      </c>
      <c r="G16" s="225">
        <v>0</v>
      </c>
      <c r="H16" s="47"/>
      <c r="I16" s="16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s="15" customFormat="1" ht="20.25" customHeight="1" x14ac:dyDescent="0.25">
      <c r="A17" s="364" t="s">
        <v>160</v>
      </c>
      <c r="B17" s="365"/>
      <c r="C17" s="365"/>
      <c r="D17" s="366"/>
      <c r="E17" s="227">
        <v>600000</v>
      </c>
      <c r="F17" s="227">
        <v>600000</v>
      </c>
      <c r="G17" s="227">
        <f>SUM(G11:G15)</f>
        <v>750000</v>
      </c>
      <c r="H17" s="22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s="15" customFormat="1" ht="20.25" customHeight="1" x14ac:dyDescent="0.25">
      <c r="A18" s="231"/>
      <c r="B18" s="231"/>
      <c r="C18" s="231"/>
      <c r="D18" s="231"/>
      <c r="E18" s="232"/>
      <c r="F18" s="232"/>
      <c r="G18" s="232"/>
      <c r="H18" s="233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ht="27.75" customHeight="1" x14ac:dyDescent="0.3">
      <c r="A19" s="13"/>
      <c r="B19" s="157" t="s">
        <v>403</v>
      </c>
      <c r="C19" s="363" t="s">
        <v>166</v>
      </c>
      <c r="D19" s="363"/>
      <c r="E19" s="363"/>
      <c r="F19" s="359" t="s">
        <v>389</v>
      </c>
      <c r="G19" s="359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x14ac:dyDescent="0.3">
      <c r="A20" s="13"/>
      <c r="B20" s="6" t="s">
        <v>411</v>
      </c>
      <c r="C20" s="330" t="s">
        <v>412</v>
      </c>
      <c r="D20" s="330"/>
      <c r="E20" s="330"/>
      <c r="F20" s="330" t="s">
        <v>168</v>
      </c>
      <c r="G20" s="330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ht="18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ht="27" customHeight="1" x14ac:dyDescent="0.3">
      <c r="A22" s="13"/>
      <c r="B22" s="336" t="s">
        <v>410</v>
      </c>
      <c r="C22" s="336"/>
      <c r="D22" s="39"/>
      <c r="E22" s="39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hidden="1" x14ac:dyDescent="0.3">
      <c r="A23" s="13"/>
      <c r="B23" s="16"/>
      <c r="C23" s="16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ht="22.5" customHeight="1" x14ac:dyDescent="0.3">
      <c r="A24" s="13"/>
      <c r="B24" s="324" t="s">
        <v>390</v>
      </c>
      <c r="C24" s="324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1:22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1:22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22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1:22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1:22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spans="1:22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1:22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1:22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1:22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spans="1:22" x14ac:dyDescent="0.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1:22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:22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1:22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 spans="1:22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1:22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1:22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</sheetData>
  <mergeCells count="17">
    <mergeCell ref="F1:H1"/>
    <mergeCell ref="H8:H9"/>
    <mergeCell ref="C8:C9"/>
    <mergeCell ref="D8:D9"/>
    <mergeCell ref="F19:G19"/>
    <mergeCell ref="E8:G8"/>
    <mergeCell ref="C19:E19"/>
    <mergeCell ref="A3:H3"/>
    <mergeCell ref="G2:H2"/>
    <mergeCell ref="A17:D17"/>
    <mergeCell ref="A5:H5"/>
    <mergeCell ref="A8:A9"/>
    <mergeCell ref="B8:B9"/>
    <mergeCell ref="F20:G20"/>
    <mergeCell ref="B24:C24"/>
    <mergeCell ref="B22:C22"/>
    <mergeCell ref="C20:E20"/>
  </mergeCells>
  <pageMargins left="0.59055118110236227" right="0.39370078740157483" top="0.74803149606299213" bottom="0.74803149606299213" header="0.31496062992125984" footer="0.31496062992125984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workbookViewId="0">
      <selection activeCell="C200" sqref="C200"/>
    </sheetView>
  </sheetViews>
  <sheetFormatPr defaultColWidth="8.88671875" defaultRowHeight="14.4" x14ac:dyDescent="0.3"/>
  <cols>
    <col min="1" max="1" width="35.33203125" customWidth="1"/>
    <col min="3" max="3" width="10.109375" customWidth="1"/>
    <col min="4" max="4" width="11.109375" customWidth="1"/>
    <col min="5" max="5" width="12" customWidth="1"/>
    <col min="6" max="6" width="14.44140625" customWidth="1"/>
    <col min="7" max="7" width="10.109375" customWidth="1"/>
    <col min="8" max="8" width="11.109375" customWidth="1"/>
    <col min="9" max="9" width="12.88671875" customWidth="1"/>
    <col min="10" max="10" width="15.109375" customWidth="1"/>
    <col min="11" max="11" width="45.6640625" customWidth="1"/>
  </cols>
  <sheetData>
    <row r="1" spans="1:10" x14ac:dyDescent="0.3">
      <c r="I1" s="41" t="s">
        <v>353</v>
      </c>
    </row>
    <row r="2" spans="1:10" x14ac:dyDescent="0.3">
      <c r="A2" s="372" t="s">
        <v>324</v>
      </c>
      <c r="B2" s="372"/>
      <c r="C2" s="372"/>
      <c r="D2" s="372"/>
      <c r="E2" s="372"/>
      <c r="F2" s="372"/>
      <c r="G2" s="372"/>
      <c r="H2" s="372"/>
      <c r="I2" s="372"/>
      <c r="J2" s="372"/>
    </row>
    <row r="3" spans="1:10" x14ac:dyDescent="0.3">
      <c r="A3" s="373"/>
      <c r="B3" s="373"/>
      <c r="C3" s="373"/>
      <c r="D3" s="373"/>
      <c r="E3" s="373"/>
      <c r="F3" s="373"/>
      <c r="G3" s="373"/>
      <c r="H3" s="373"/>
      <c r="I3" s="373"/>
      <c r="J3" s="373"/>
    </row>
    <row r="4" spans="1:10" x14ac:dyDescent="0.3">
      <c r="A4" s="374" t="s">
        <v>325</v>
      </c>
      <c r="B4" s="374"/>
      <c r="C4" s="374"/>
      <c r="D4" s="374"/>
      <c r="E4" s="374"/>
      <c r="F4" s="374"/>
      <c r="G4" s="374"/>
      <c r="H4" s="374"/>
      <c r="I4" s="374"/>
      <c r="J4" s="374"/>
    </row>
    <row r="5" spans="1:10" x14ac:dyDescent="0.3">
      <c r="A5" s="375" t="s">
        <v>333</v>
      </c>
      <c r="B5" s="375"/>
      <c r="C5" s="375"/>
      <c r="D5" s="375"/>
      <c r="E5" s="375"/>
      <c r="F5" s="375"/>
      <c r="G5" s="375"/>
      <c r="H5" s="375"/>
      <c r="I5" s="375"/>
      <c r="J5" s="375"/>
    </row>
    <row r="6" spans="1:10" x14ac:dyDescent="0.3">
      <c r="A6" s="54"/>
      <c r="B6" s="55"/>
      <c r="C6" s="55"/>
      <c r="D6" s="55"/>
      <c r="E6" s="55"/>
      <c r="F6" s="55"/>
      <c r="G6" s="56"/>
      <c r="H6" s="56"/>
      <c r="I6" s="57"/>
      <c r="J6" s="56" t="s">
        <v>203</v>
      </c>
    </row>
    <row r="7" spans="1:10" ht="20.25" customHeight="1" x14ac:dyDescent="0.3">
      <c r="A7" s="376" t="s">
        <v>326</v>
      </c>
      <c r="B7" s="376" t="s">
        <v>327</v>
      </c>
      <c r="C7" s="377" t="s">
        <v>334</v>
      </c>
      <c r="D7" s="378"/>
      <c r="E7" s="378"/>
      <c r="F7" s="379"/>
      <c r="G7" s="380" t="s">
        <v>328</v>
      </c>
      <c r="H7" s="380"/>
      <c r="I7" s="380"/>
      <c r="J7" s="380"/>
    </row>
    <row r="8" spans="1:10" ht="24" x14ac:dyDescent="0.3">
      <c r="A8" s="376"/>
      <c r="B8" s="376"/>
      <c r="C8" s="58" t="s">
        <v>329</v>
      </c>
      <c r="D8" s="58" t="s">
        <v>330</v>
      </c>
      <c r="E8" s="59" t="s">
        <v>345</v>
      </c>
      <c r="F8" s="60" t="s">
        <v>346</v>
      </c>
      <c r="G8" s="58" t="s">
        <v>329</v>
      </c>
      <c r="H8" s="58" t="s">
        <v>330</v>
      </c>
      <c r="I8" s="59" t="s">
        <v>343</v>
      </c>
      <c r="J8" s="60" t="s">
        <v>344</v>
      </c>
    </row>
    <row r="9" spans="1:10" x14ac:dyDescent="0.3">
      <c r="A9" s="58" t="s">
        <v>331</v>
      </c>
      <c r="B9" s="58" t="s">
        <v>332</v>
      </c>
      <c r="C9" s="58">
        <v>3</v>
      </c>
      <c r="D9" s="58">
        <v>4</v>
      </c>
      <c r="E9" s="58">
        <v>5</v>
      </c>
      <c r="F9" s="59">
        <v>6</v>
      </c>
      <c r="G9" s="60">
        <v>7</v>
      </c>
      <c r="H9" s="61">
        <v>8</v>
      </c>
      <c r="I9" s="61">
        <v>9</v>
      </c>
      <c r="J9" s="61">
        <v>10</v>
      </c>
    </row>
    <row r="10" spans="1:10" x14ac:dyDescent="0.3">
      <c r="A10" s="368" t="s">
        <v>335</v>
      </c>
      <c r="B10" s="369"/>
      <c r="C10" s="369"/>
      <c r="D10" s="369"/>
      <c r="E10" s="369"/>
      <c r="F10" s="369"/>
      <c r="G10" s="369"/>
      <c r="H10" s="369"/>
      <c r="I10" s="369"/>
      <c r="J10" s="370"/>
    </row>
    <row r="11" spans="1:10" x14ac:dyDescent="0.3">
      <c r="A11" s="381" t="s">
        <v>336</v>
      </c>
      <c r="B11" s="381"/>
      <c r="C11" s="381"/>
      <c r="D11" s="381"/>
      <c r="E11" s="381"/>
      <c r="F11" s="381"/>
      <c r="G11" s="381"/>
      <c r="H11" s="381"/>
      <c r="I11" s="381"/>
      <c r="J11" s="381"/>
    </row>
    <row r="12" spans="1:10" x14ac:dyDescent="0.3">
      <c r="A12" s="62" t="s">
        <v>287</v>
      </c>
      <c r="B12" s="63">
        <v>100</v>
      </c>
      <c r="C12" s="64"/>
      <c r="D12" s="64"/>
      <c r="E12" s="65"/>
      <c r="F12" s="66"/>
      <c r="G12" s="64"/>
      <c r="H12" s="64"/>
      <c r="I12" s="65"/>
      <c r="J12" s="67"/>
    </row>
    <row r="13" spans="1:10" x14ac:dyDescent="0.3">
      <c r="A13" s="68" t="s">
        <v>292</v>
      </c>
      <c r="B13" s="69">
        <v>110</v>
      </c>
      <c r="C13" s="70"/>
      <c r="D13" s="70"/>
      <c r="E13" s="71"/>
      <c r="F13" s="72"/>
      <c r="G13" s="73"/>
      <c r="H13" s="73"/>
      <c r="I13" s="71"/>
      <c r="J13" s="74"/>
    </row>
    <row r="14" spans="1:10" x14ac:dyDescent="0.3">
      <c r="A14" s="68" t="s">
        <v>288</v>
      </c>
      <c r="B14" s="69">
        <v>120</v>
      </c>
      <c r="C14" s="75"/>
      <c r="D14" s="75"/>
      <c r="E14" s="76"/>
      <c r="F14" s="77"/>
      <c r="G14" s="75"/>
      <c r="H14" s="75"/>
      <c r="I14" s="76"/>
      <c r="J14" s="78"/>
    </row>
    <row r="15" spans="1:10" x14ac:dyDescent="0.3">
      <c r="A15" s="68" t="s">
        <v>289</v>
      </c>
      <c r="B15" s="69">
        <v>130</v>
      </c>
      <c r="C15" s="79"/>
      <c r="D15" s="79"/>
      <c r="E15" s="76"/>
      <c r="F15" s="77"/>
      <c r="G15" s="79"/>
      <c r="H15" s="79"/>
      <c r="I15" s="76"/>
      <c r="J15" s="78"/>
    </row>
    <row r="16" spans="1:10" x14ac:dyDescent="0.3">
      <c r="A16" s="68" t="s">
        <v>290</v>
      </c>
      <c r="B16" s="69">
        <v>140</v>
      </c>
      <c r="C16" s="79"/>
      <c r="D16" s="79"/>
      <c r="E16" s="71"/>
      <c r="F16" s="74"/>
      <c r="G16" s="79"/>
      <c r="H16" s="79"/>
      <c r="I16" s="71"/>
      <c r="J16" s="74"/>
    </row>
    <row r="17" spans="1:10" ht="22.8" x14ac:dyDescent="0.3">
      <c r="A17" s="80" t="s">
        <v>133</v>
      </c>
      <c r="B17" s="81">
        <v>1000</v>
      </c>
      <c r="C17" s="65"/>
      <c r="D17" s="65"/>
      <c r="E17" s="71"/>
      <c r="F17" s="74"/>
      <c r="G17" s="65"/>
      <c r="H17" s="65"/>
      <c r="I17" s="71"/>
      <c r="J17" s="74"/>
    </row>
    <row r="18" spans="1:10" ht="24" x14ac:dyDescent="0.3">
      <c r="A18" s="82" t="s">
        <v>33</v>
      </c>
      <c r="B18" s="83">
        <v>1010</v>
      </c>
      <c r="C18" s="84"/>
      <c r="D18" s="84"/>
      <c r="E18" s="65"/>
      <c r="F18" s="66"/>
      <c r="G18" s="84"/>
      <c r="H18" s="85"/>
      <c r="I18" s="71"/>
      <c r="J18" s="74"/>
    </row>
    <row r="19" spans="1:10" ht="24" x14ac:dyDescent="0.3">
      <c r="A19" s="82" t="s">
        <v>241</v>
      </c>
      <c r="B19" s="83">
        <v>1020</v>
      </c>
      <c r="C19" s="84"/>
      <c r="D19" s="84"/>
      <c r="E19" s="71"/>
      <c r="F19" s="72"/>
      <c r="G19" s="84"/>
      <c r="H19" s="85"/>
      <c r="I19" s="71"/>
      <c r="J19" s="74"/>
    </row>
    <row r="20" spans="1:10" ht="24" x14ac:dyDescent="0.3">
      <c r="A20" s="82" t="s">
        <v>300</v>
      </c>
      <c r="B20" s="83">
        <v>1030</v>
      </c>
      <c r="C20" s="84"/>
      <c r="D20" s="84"/>
      <c r="E20" s="71"/>
      <c r="F20" s="72"/>
      <c r="G20" s="84"/>
      <c r="H20" s="85"/>
      <c r="I20" s="71"/>
      <c r="J20" s="74"/>
    </row>
    <row r="21" spans="1:10" ht="24" x14ac:dyDescent="0.3">
      <c r="A21" s="82" t="s">
        <v>242</v>
      </c>
      <c r="B21" s="83">
        <v>1040</v>
      </c>
      <c r="C21" s="84"/>
      <c r="D21" s="84"/>
      <c r="E21" s="71"/>
      <c r="F21" s="72"/>
      <c r="G21" s="86"/>
      <c r="H21" s="85"/>
      <c r="I21" s="71"/>
      <c r="J21" s="74"/>
    </row>
    <row r="22" spans="1:10" x14ac:dyDescent="0.3">
      <c r="A22" s="87" t="s">
        <v>215</v>
      </c>
      <c r="B22" s="88" t="s">
        <v>301</v>
      </c>
      <c r="C22" s="84"/>
      <c r="D22" s="84"/>
      <c r="E22" s="71"/>
      <c r="F22" s="72"/>
      <c r="G22" s="86"/>
      <c r="H22" s="85"/>
      <c r="I22" s="71"/>
      <c r="J22" s="74"/>
    </row>
    <row r="23" spans="1:10" ht="24" x14ac:dyDescent="0.3">
      <c r="A23" s="89" t="s">
        <v>240</v>
      </c>
      <c r="B23" s="83">
        <v>1050</v>
      </c>
      <c r="C23" s="84"/>
      <c r="D23" s="84"/>
      <c r="E23" s="71"/>
      <c r="F23" s="72"/>
      <c r="G23" s="86"/>
      <c r="H23" s="85"/>
      <c r="I23" s="71"/>
      <c r="J23" s="74"/>
    </row>
    <row r="24" spans="1:10" x14ac:dyDescent="0.3">
      <c r="A24" s="90" t="s">
        <v>234</v>
      </c>
      <c r="B24" s="91">
        <v>1051</v>
      </c>
      <c r="C24" s="92"/>
      <c r="D24" s="92"/>
      <c r="E24" s="76"/>
      <c r="F24" s="77"/>
      <c r="G24" s="92"/>
      <c r="H24" s="93"/>
      <c r="I24" s="76"/>
      <c r="J24" s="78"/>
    </row>
    <row r="25" spans="1:10" ht="24" x14ac:dyDescent="0.3">
      <c r="A25" s="94" t="s">
        <v>235</v>
      </c>
      <c r="B25" s="88" t="s">
        <v>302</v>
      </c>
      <c r="C25" s="92"/>
      <c r="D25" s="92"/>
      <c r="E25" s="76"/>
      <c r="F25" s="77"/>
      <c r="G25" s="92"/>
      <c r="H25" s="92"/>
      <c r="I25" s="76"/>
      <c r="J25" s="78"/>
    </row>
    <row r="26" spans="1:10" ht="24" x14ac:dyDescent="0.3">
      <c r="A26" s="90" t="s">
        <v>224</v>
      </c>
      <c r="B26" s="91">
        <v>1052</v>
      </c>
      <c r="C26" s="84"/>
      <c r="D26" s="84"/>
      <c r="E26" s="76"/>
      <c r="F26" s="77"/>
      <c r="G26" s="92"/>
      <c r="H26" s="92"/>
      <c r="I26" s="76"/>
      <c r="J26" s="78"/>
    </row>
    <row r="27" spans="1:10" x14ac:dyDescent="0.3">
      <c r="A27" s="90" t="s">
        <v>215</v>
      </c>
      <c r="B27" s="88" t="s">
        <v>303</v>
      </c>
      <c r="C27" s="95"/>
      <c r="D27" s="96"/>
      <c r="E27" s="71"/>
      <c r="F27" s="74"/>
      <c r="G27" s="85"/>
      <c r="H27" s="85"/>
      <c r="I27" s="71"/>
      <c r="J27" s="74"/>
    </row>
    <row r="28" spans="1:10" x14ac:dyDescent="0.3">
      <c r="A28" s="82" t="s">
        <v>225</v>
      </c>
      <c r="B28" s="45">
        <v>1060</v>
      </c>
      <c r="C28" s="97"/>
      <c r="D28" s="97"/>
      <c r="E28" s="65"/>
      <c r="F28" s="66"/>
      <c r="G28" s="98"/>
      <c r="H28" s="96"/>
      <c r="I28" s="65"/>
      <c r="J28" s="67"/>
    </row>
    <row r="29" spans="1:10" x14ac:dyDescent="0.3">
      <c r="A29" s="82" t="s">
        <v>215</v>
      </c>
      <c r="B29" s="88" t="s">
        <v>304</v>
      </c>
      <c r="C29" s="97"/>
      <c r="D29" s="97"/>
      <c r="E29" s="71"/>
      <c r="F29" s="72"/>
      <c r="G29" s="85"/>
      <c r="H29" s="85"/>
      <c r="I29" s="71"/>
      <c r="J29" s="74"/>
    </row>
    <row r="30" spans="1:10" x14ac:dyDescent="0.3">
      <c r="A30" s="99" t="s">
        <v>34</v>
      </c>
      <c r="B30" s="83">
        <v>1070</v>
      </c>
      <c r="C30" s="97"/>
      <c r="D30" s="97"/>
      <c r="E30" s="71"/>
      <c r="F30" s="72"/>
      <c r="G30" s="85"/>
      <c r="H30" s="85"/>
      <c r="I30" s="71"/>
      <c r="J30" s="74"/>
    </row>
    <row r="31" spans="1:10" x14ac:dyDescent="0.3">
      <c r="A31" s="100" t="s">
        <v>35</v>
      </c>
      <c r="B31" s="91">
        <v>1071</v>
      </c>
      <c r="C31" s="97"/>
      <c r="D31" s="97"/>
      <c r="E31" s="71"/>
      <c r="F31" s="72"/>
      <c r="G31" s="85"/>
      <c r="H31" s="85"/>
      <c r="I31" s="71"/>
      <c r="J31" s="74"/>
    </row>
    <row r="32" spans="1:10" x14ac:dyDescent="0.3">
      <c r="A32" s="100" t="s">
        <v>36</v>
      </c>
      <c r="B32" s="91">
        <v>1072</v>
      </c>
      <c r="C32" s="97"/>
      <c r="D32" s="97"/>
      <c r="E32" s="71"/>
      <c r="F32" s="72"/>
      <c r="G32" s="85"/>
      <c r="H32" s="85"/>
      <c r="I32" s="71"/>
      <c r="J32" s="74"/>
    </row>
    <row r="33" spans="1:10" ht="24" x14ac:dyDescent="0.3">
      <c r="A33" s="100" t="s">
        <v>135</v>
      </c>
      <c r="B33" s="91">
        <v>1073</v>
      </c>
      <c r="C33" s="97"/>
      <c r="D33" s="97"/>
      <c r="E33" s="71"/>
      <c r="F33" s="72"/>
      <c r="G33" s="85"/>
      <c r="H33" s="85"/>
      <c r="I33" s="71"/>
      <c r="J33" s="74"/>
    </row>
    <row r="34" spans="1:10" x14ac:dyDescent="0.3">
      <c r="A34" s="101" t="s">
        <v>100</v>
      </c>
      <c r="B34" s="91">
        <v>1074</v>
      </c>
      <c r="C34" s="97"/>
      <c r="D34" s="97"/>
      <c r="E34" s="71"/>
      <c r="F34" s="72"/>
      <c r="G34" s="85"/>
      <c r="H34" s="85"/>
      <c r="I34" s="71"/>
      <c r="J34" s="74"/>
    </row>
    <row r="35" spans="1:10" ht="24" x14ac:dyDescent="0.3">
      <c r="A35" s="100" t="s">
        <v>41</v>
      </c>
      <c r="B35" s="91">
        <v>1075</v>
      </c>
      <c r="C35" s="97"/>
      <c r="D35" s="97"/>
      <c r="E35" s="71"/>
      <c r="F35" s="72"/>
      <c r="G35" s="85"/>
      <c r="H35" s="85"/>
      <c r="I35" s="71"/>
      <c r="J35" s="74"/>
    </row>
    <row r="36" spans="1:10" x14ac:dyDescent="0.3">
      <c r="A36" s="100" t="s">
        <v>37</v>
      </c>
      <c r="B36" s="91">
        <v>1076</v>
      </c>
      <c r="C36" s="97"/>
      <c r="D36" s="97"/>
      <c r="E36" s="71"/>
      <c r="F36" s="72"/>
      <c r="G36" s="85"/>
      <c r="H36" s="85"/>
      <c r="I36" s="71"/>
      <c r="J36" s="74"/>
    </row>
    <row r="37" spans="1:10" x14ac:dyDescent="0.3">
      <c r="A37" s="382" t="s">
        <v>142</v>
      </c>
      <c r="B37" s="383"/>
      <c r="C37" s="383"/>
      <c r="D37" s="383"/>
      <c r="E37" s="383"/>
      <c r="F37" s="383"/>
      <c r="G37" s="383"/>
      <c r="H37" s="383"/>
      <c r="I37" s="383"/>
      <c r="J37" s="384"/>
    </row>
    <row r="38" spans="1:10" ht="22.8" x14ac:dyDescent="0.3">
      <c r="A38" s="80" t="s">
        <v>42</v>
      </c>
      <c r="B38" s="102">
        <v>1100</v>
      </c>
      <c r="C38" s="97"/>
      <c r="D38" s="97"/>
      <c r="E38" s="71"/>
      <c r="F38" s="72"/>
      <c r="G38" s="103"/>
      <c r="H38" s="103"/>
      <c r="I38" s="71"/>
      <c r="J38" s="74"/>
    </row>
    <row r="39" spans="1:10" ht="24" x14ac:dyDescent="0.3">
      <c r="A39" s="104" t="s">
        <v>43</v>
      </c>
      <c r="B39" s="105">
        <v>1110</v>
      </c>
      <c r="C39" s="106"/>
      <c r="D39" s="106"/>
      <c r="E39" s="71"/>
      <c r="F39" s="72"/>
      <c r="G39" s="106"/>
      <c r="H39" s="106"/>
      <c r="I39" s="71"/>
      <c r="J39" s="74"/>
    </row>
    <row r="40" spans="1:10" ht="24" x14ac:dyDescent="0.3">
      <c r="A40" s="107" t="s">
        <v>229</v>
      </c>
      <c r="B40" s="108">
        <v>1111</v>
      </c>
      <c r="C40" s="109"/>
      <c r="D40" s="109"/>
      <c r="E40" s="76"/>
      <c r="F40" s="77"/>
      <c r="G40" s="109"/>
      <c r="H40" s="109"/>
      <c r="I40" s="76"/>
      <c r="J40" s="78"/>
    </row>
    <row r="41" spans="1:10" x14ac:dyDescent="0.3">
      <c r="A41" s="107" t="s">
        <v>236</v>
      </c>
      <c r="B41" s="108" t="s">
        <v>230</v>
      </c>
      <c r="C41" s="110"/>
      <c r="D41" s="110"/>
      <c r="E41" s="110"/>
      <c r="F41" s="110"/>
      <c r="G41" s="110"/>
      <c r="H41" s="110"/>
      <c r="I41" s="110"/>
      <c r="J41" s="110"/>
    </row>
    <row r="42" spans="1:10" x14ac:dyDescent="0.3">
      <c r="A42" s="111" t="s">
        <v>102</v>
      </c>
      <c r="B42" s="108">
        <v>1112</v>
      </c>
      <c r="C42" s="65"/>
      <c r="D42" s="65"/>
      <c r="E42" s="65"/>
      <c r="F42" s="66"/>
      <c r="G42" s="65"/>
      <c r="H42" s="65"/>
      <c r="I42" s="65"/>
      <c r="J42" s="67"/>
    </row>
    <row r="43" spans="1:10" ht="24.6" x14ac:dyDescent="0.3">
      <c r="A43" s="112" t="s">
        <v>44</v>
      </c>
      <c r="B43" s="108">
        <v>1113</v>
      </c>
      <c r="C43" s="71"/>
      <c r="D43" s="71"/>
      <c r="E43" s="71"/>
      <c r="F43" s="72"/>
      <c r="G43" s="71"/>
      <c r="H43" s="71"/>
      <c r="I43" s="71"/>
      <c r="J43" s="74"/>
    </row>
    <row r="44" spans="1:10" x14ac:dyDescent="0.3">
      <c r="A44" s="113" t="s">
        <v>45</v>
      </c>
      <c r="B44" s="108">
        <v>1114</v>
      </c>
      <c r="C44" s="71"/>
      <c r="D44" s="71"/>
      <c r="E44" s="71"/>
      <c r="F44" s="72"/>
      <c r="G44" s="71"/>
      <c r="H44" s="71"/>
      <c r="I44" s="71"/>
      <c r="J44" s="74"/>
    </row>
    <row r="45" spans="1:10" x14ac:dyDescent="0.3">
      <c r="A45" s="113" t="s">
        <v>237</v>
      </c>
      <c r="B45" s="108" t="s">
        <v>143</v>
      </c>
      <c r="C45" s="114"/>
      <c r="D45" s="114"/>
      <c r="E45" s="71"/>
      <c r="F45" s="72"/>
      <c r="G45" s="114"/>
      <c r="H45" s="114"/>
      <c r="I45" s="71"/>
      <c r="J45" s="74"/>
    </row>
    <row r="46" spans="1:10" x14ac:dyDescent="0.3">
      <c r="A46" s="113" t="s">
        <v>238</v>
      </c>
      <c r="B46" s="108" t="s">
        <v>144</v>
      </c>
      <c r="C46" s="97"/>
      <c r="D46" s="97"/>
      <c r="E46" s="71"/>
      <c r="F46" s="72"/>
      <c r="G46" s="115"/>
      <c r="H46" s="85"/>
      <c r="I46" s="71"/>
      <c r="J46" s="74"/>
    </row>
    <row r="47" spans="1:10" x14ac:dyDescent="0.3">
      <c r="A47" s="116" t="s">
        <v>48</v>
      </c>
      <c r="B47" s="117">
        <v>1120</v>
      </c>
      <c r="C47" s="97"/>
      <c r="D47" s="97"/>
      <c r="E47" s="71"/>
      <c r="F47" s="72"/>
      <c r="G47" s="115"/>
      <c r="H47" s="85"/>
      <c r="I47" s="71"/>
      <c r="J47" s="74"/>
    </row>
    <row r="48" spans="1:10" ht="24.6" x14ac:dyDescent="0.3">
      <c r="A48" s="118" t="s">
        <v>49</v>
      </c>
      <c r="B48" s="117">
        <v>1130</v>
      </c>
      <c r="C48" s="97"/>
      <c r="D48" s="97"/>
      <c r="E48" s="71"/>
      <c r="F48" s="72"/>
      <c r="G48" s="115"/>
      <c r="H48" s="85"/>
      <c r="I48" s="71"/>
      <c r="J48" s="74"/>
    </row>
    <row r="49" spans="1:10" x14ac:dyDescent="0.3">
      <c r="A49" s="113" t="s">
        <v>50</v>
      </c>
      <c r="B49" s="108">
        <v>1131</v>
      </c>
      <c r="C49" s="97"/>
      <c r="D49" s="97"/>
      <c r="E49" s="71"/>
      <c r="F49" s="72"/>
      <c r="G49" s="115"/>
      <c r="H49" s="85"/>
      <c r="I49" s="71"/>
      <c r="J49" s="74"/>
    </row>
    <row r="50" spans="1:10" ht="24.6" x14ac:dyDescent="0.3">
      <c r="A50" s="113" t="s">
        <v>51</v>
      </c>
      <c r="B50" s="108">
        <v>1132</v>
      </c>
      <c r="C50" s="97"/>
      <c r="D50" s="97"/>
      <c r="E50" s="71"/>
      <c r="F50" s="72"/>
      <c r="G50" s="115"/>
      <c r="H50" s="85"/>
      <c r="I50" s="71"/>
      <c r="J50" s="74"/>
    </row>
    <row r="51" spans="1:10" x14ac:dyDescent="0.3">
      <c r="A51" s="113" t="s">
        <v>52</v>
      </c>
      <c r="B51" s="108">
        <v>1133</v>
      </c>
      <c r="C51" s="119"/>
      <c r="D51" s="119"/>
      <c r="E51" s="76"/>
      <c r="F51" s="77"/>
      <c r="G51" s="73"/>
      <c r="H51" s="93"/>
      <c r="I51" s="76"/>
      <c r="J51" s="78"/>
    </row>
    <row r="52" spans="1:10" x14ac:dyDescent="0.3">
      <c r="A52" s="113" t="s">
        <v>53</v>
      </c>
      <c r="B52" s="108">
        <v>1134</v>
      </c>
      <c r="C52" s="110"/>
      <c r="D52" s="110"/>
      <c r="E52" s="110"/>
      <c r="F52" s="110"/>
      <c r="G52" s="110"/>
      <c r="H52" s="110"/>
      <c r="I52" s="110"/>
      <c r="J52" s="110"/>
    </row>
    <row r="53" spans="1:10" x14ac:dyDescent="0.3">
      <c r="A53" s="113" t="s">
        <v>105</v>
      </c>
      <c r="B53" s="108">
        <v>1135</v>
      </c>
      <c r="C53" s="120"/>
      <c r="D53" s="120"/>
      <c r="E53" s="65"/>
      <c r="F53" s="66"/>
      <c r="G53" s="120"/>
      <c r="H53" s="120"/>
      <c r="I53" s="65"/>
      <c r="J53" s="67"/>
    </row>
    <row r="54" spans="1:10" x14ac:dyDescent="0.3">
      <c r="A54" s="116" t="s">
        <v>233</v>
      </c>
      <c r="B54" s="121">
        <v>1140</v>
      </c>
      <c r="C54" s="97"/>
      <c r="D54" s="97"/>
      <c r="E54" s="71"/>
      <c r="F54" s="72"/>
      <c r="G54" s="115"/>
      <c r="H54" s="85"/>
      <c r="I54" s="71"/>
      <c r="J54" s="74"/>
    </row>
    <row r="55" spans="1:10" x14ac:dyDescent="0.3">
      <c r="A55" s="116" t="s">
        <v>232</v>
      </c>
      <c r="B55" s="121">
        <v>1150</v>
      </c>
      <c r="C55" s="97"/>
      <c r="D55" s="97"/>
      <c r="E55" s="71"/>
      <c r="F55" s="72"/>
      <c r="G55" s="115"/>
      <c r="H55" s="85"/>
      <c r="I55" s="71"/>
      <c r="J55" s="74"/>
    </row>
    <row r="56" spans="1:10" x14ac:dyDescent="0.3">
      <c r="A56" s="118" t="s">
        <v>54</v>
      </c>
      <c r="B56" s="117">
        <v>1160</v>
      </c>
      <c r="C56" s="97"/>
      <c r="D56" s="97"/>
      <c r="E56" s="71"/>
      <c r="F56" s="72"/>
      <c r="G56" s="115"/>
      <c r="H56" s="85"/>
      <c r="I56" s="71"/>
      <c r="J56" s="74"/>
    </row>
    <row r="57" spans="1:10" x14ac:dyDescent="0.3">
      <c r="A57" s="118" t="s">
        <v>55</v>
      </c>
      <c r="B57" s="117">
        <v>1170</v>
      </c>
      <c r="C57" s="97"/>
      <c r="D57" s="97"/>
      <c r="E57" s="71"/>
      <c r="F57" s="72"/>
      <c r="G57" s="115"/>
      <c r="H57" s="85"/>
      <c r="I57" s="71"/>
      <c r="J57" s="74"/>
    </row>
    <row r="58" spans="1:10" x14ac:dyDescent="0.3">
      <c r="A58" s="116" t="s">
        <v>231</v>
      </c>
      <c r="B58" s="117">
        <v>1180</v>
      </c>
      <c r="C58" s="106"/>
      <c r="D58" s="106"/>
      <c r="E58" s="71"/>
      <c r="F58" s="72"/>
      <c r="G58" s="106"/>
      <c r="H58" s="106"/>
      <c r="I58" s="71"/>
      <c r="J58" s="74"/>
    </row>
    <row r="59" spans="1:10" x14ac:dyDescent="0.3">
      <c r="A59" s="89" t="s">
        <v>226</v>
      </c>
      <c r="B59" s="117">
        <v>1190</v>
      </c>
      <c r="C59" s="97"/>
      <c r="D59" s="97"/>
      <c r="E59" s="71"/>
      <c r="F59" s="72"/>
      <c r="G59" s="115"/>
      <c r="H59" s="85"/>
      <c r="I59" s="71"/>
      <c r="J59" s="74"/>
    </row>
    <row r="60" spans="1:10" x14ac:dyDescent="0.3">
      <c r="A60" s="89" t="s">
        <v>227</v>
      </c>
      <c r="B60" s="117">
        <v>1200</v>
      </c>
      <c r="C60" s="97"/>
      <c r="D60" s="97"/>
      <c r="E60" s="71"/>
      <c r="F60" s="72"/>
      <c r="G60" s="115"/>
      <c r="H60" s="85"/>
      <c r="I60" s="71"/>
      <c r="J60" s="74"/>
    </row>
    <row r="61" spans="1:10" x14ac:dyDescent="0.3">
      <c r="A61" s="89" t="s">
        <v>228</v>
      </c>
      <c r="B61" s="117">
        <v>1210</v>
      </c>
      <c r="C61" s="97"/>
      <c r="D61" s="97"/>
      <c r="E61" s="71"/>
      <c r="F61" s="72"/>
      <c r="G61" s="115"/>
      <c r="H61" s="85"/>
      <c r="I61" s="71"/>
      <c r="J61" s="74"/>
    </row>
    <row r="62" spans="1:10" x14ac:dyDescent="0.3">
      <c r="A62" s="118" t="s">
        <v>56</v>
      </c>
      <c r="B62" s="117">
        <v>1220</v>
      </c>
      <c r="C62" s="97"/>
      <c r="D62" s="97"/>
      <c r="E62" s="71"/>
      <c r="F62" s="72"/>
      <c r="G62" s="115"/>
      <c r="H62" s="85"/>
      <c r="I62" s="71"/>
      <c r="J62" s="74"/>
    </row>
    <row r="63" spans="1:10" ht="24.6" x14ac:dyDescent="0.3">
      <c r="A63" s="118" t="s">
        <v>67</v>
      </c>
      <c r="B63" s="117">
        <v>1230</v>
      </c>
      <c r="C63" s="122"/>
      <c r="D63" s="122"/>
      <c r="E63" s="122"/>
      <c r="F63" s="122"/>
      <c r="G63" s="122"/>
      <c r="H63" s="122"/>
      <c r="I63" s="122"/>
      <c r="J63" s="123"/>
    </row>
    <row r="64" spans="1:10" x14ac:dyDescent="0.3">
      <c r="A64" s="118" t="s">
        <v>57</v>
      </c>
      <c r="B64" s="117">
        <v>1240</v>
      </c>
      <c r="C64" s="71"/>
      <c r="D64" s="71"/>
      <c r="E64" s="71"/>
      <c r="F64" s="72"/>
      <c r="G64" s="71"/>
      <c r="H64" s="71"/>
      <c r="I64" s="71"/>
      <c r="J64" s="74"/>
    </row>
    <row r="65" spans="1:10" x14ac:dyDescent="0.3">
      <c r="A65" s="118" t="s">
        <v>58</v>
      </c>
      <c r="B65" s="117">
        <v>1250</v>
      </c>
      <c r="C65" s="71"/>
      <c r="D65" s="71"/>
      <c r="E65" s="71"/>
      <c r="F65" s="72"/>
      <c r="G65" s="71"/>
      <c r="H65" s="71"/>
      <c r="I65" s="71"/>
      <c r="J65" s="74"/>
    </row>
    <row r="66" spans="1:10" x14ac:dyDescent="0.3">
      <c r="A66" s="118" t="s">
        <v>215</v>
      </c>
      <c r="B66" s="108" t="s">
        <v>239</v>
      </c>
      <c r="C66" s="71"/>
      <c r="D66" s="71"/>
      <c r="E66" s="71"/>
      <c r="F66" s="72"/>
      <c r="G66" s="71"/>
      <c r="H66" s="124"/>
      <c r="I66" s="124"/>
      <c r="J66" s="74"/>
    </row>
    <row r="67" spans="1:10" x14ac:dyDescent="0.3">
      <c r="A67" s="125" t="s">
        <v>217</v>
      </c>
      <c r="B67" s="126">
        <v>1300</v>
      </c>
      <c r="C67" s="122"/>
      <c r="D67" s="122"/>
      <c r="E67" s="122"/>
      <c r="F67" s="122"/>
      <c r="G67" s="122"/>
      <c r="H67" s="122"/>
      <c r="I67" s="122"/>
      <c r="J67" s="123"/>
    </row>
    <row r="68" spans="1:10" x14ac:dyDescent="0.3">
      <c r="A68" s="104" t="s">
        <v>140</v>
      </c>
      <c r="B68" s="117">
        <v>1310</v>
      </c>
      <c r="C68" s="71"/>
      <c r="D68" s="71"/>
      <c r="E68" s="71"/>
      <c r="F68" s="72"/>
      <c r="G68" s="71"/>
      <c r="H68" s="71"/>
      <c r="I68" s="71"/>
      <c r="J68" s="74"/>
    </row>
    <row r="69" spans="1:10" ht="24.6" x14ac:dyDescent="0.3">
      <c r="A69" s="113" t="s">
        <v>59</v>
      </c>
      <c r="B69" s="108">
        <v>1311</v>
      </c>
      <c r="C69" s="95"/>
      <c r="D69" s="95"/>
      <c r="E69" s="71"/>
      <c r="F69" s="72"/>
      <c r="G69" s="96"/>
      <c r="H69" s="96"/>
      <c r="I69" s="71"/>
      <c r="J69" s="74"/>
    </row>
    <row r="70" spans="1:10" x14ac:dyDescent="0.3">
      <c r="A70" s="113" t="s">
        <v>46</v>
      </c>
      <c r="B70" s="108" t="s">
        <v>220</v>
      </c>
      <c r="C70" s="97"/>
      <c r="D70" s="97"/>
      <c r="E70" s="71"/>
      <c r="F70" s="72"/>
      <c r="G70" s="115"/>
      <c r="H70" s="115"/>
      <c r="I70" s="71"/>
      <c r="J70" s="74"/>
    </row>
    <row r="71" spans="1:10" x14ac:dyDescent="0.3">
      <c r="A71" s="113" t="s">
        <v>47</v>
      </c>
      <c r="B71" s="108" t="s">
        <v>221</v>
      </c>
      <c r="C71" s="97"/>
      <c r="D71" s="97"/>
      <c r="E71" s="71"/>
      <c r="F71" s="72"/>
      <c r="G71" s="115"/>
      <c r="H71" s="85"/>
      <c r="I71" s="71"/>
      <c r="J71" s="74"/>
    </row>
    <row r="72" spans="1:10" ht="24.6" x14ac:dyDescent="0.3">
      <c r="A72" s="113" t="s">
        <v>60</v>
      </c>
      <c r="B72" s="108">
        <v>1312</v>
      </c>
      <c r="C72" s="97"/>
      <c r="D72" s="97"/>
      <c r="E72" s="71"/>
      <c r="F72" s="72"/>
      <c r="G72" s="115"/>
      <c r="H72" s="115"/>
      <c r="I72" s="71"/>
      <c r="J72" s="74"/>
    </row>
    <row r="73" spans="1:10" x14ac:dyDescent="0.3">
      <c r="A73" s="113" t="s">
        <v>61</v>
      </c>
      <c r="B73" s="108">
        <v>1313</v>
      </c>
      <c r="C73" s="119"/>
      <c r="D73" s="119"/>
      <c r="E73" s="71"/>
      <c r="F73" s="72"/>
      <c r="G73" s="73"/>
      <c r="H73" s="73"/>
      <c r="I73" s="71"/>
      <c r="J73" s="74"/>
    </row>
    <row r="74" spans="1:10" x14ac:dyDescent="0.3">
      <c r="A74" s="113" t="s">
        <v>62</v>
      </c>
      <c r="B74" s="108">
        <v>1314</v>
      </c>
      <c r="C74" s="84"/>
      <c r="D74" s="84"/>
      <c r="E74" s="71"/>
      <c r="F74" s="72"/>
      <c r="G74" s="84"/>
      <c r="H74" s="85"/>
      <c r="I74" s="71"/>
      <c r="J74" s="74"/>
    </row>
    <row r="75" spans="1:10" x14ac:dyDescent="0.3">
      <c r="A75" s="113" t="s">
        <v>64</v>
      </c>
      <c r="B75" s="108">
        <v>1315</v>
      </c>
      <c r="C75" s="127"/>
      <c r="D75" s="127"/>
      <c r="E75" s="127"/>
      <c r="F75" s="127"/>
      <c r="G75" s="127"/>
      <c r="H75" s="127"/>
      <c r="I75" s="127"/>
      <c r="J75" s="128"/>
    </row>
    <row r="76" spans="1:10" x14ac:dyDescent="0.3">
      <c r="A76" s="113" t="s">
        <v>63</v>
      </c>
      <c r="B76" s="108">
        <v>1316</v>
      </c>
      <c r="C76" s="129"/>
      <c r="D76" s="129"/>
      <c r="E76" s="129"/>
      <c r="F76" s="129"/>
      <c r="G76" s="129"/>
      <c r="H76" s="129"/>
      <c r="I76" s="129"/>
      <c r="J76" s="129"/>
    </row>
    <row r="77" spans="1:10" x14ac:dyDescent="0.3">
      <c r="A77" s="118" t="s">
        <v>138</v>
      </c>
      <c r="B77" s="117">
        <v>1320</v>
      </c>
      <c r="C77" s="129"/>
      <c r="D77" s="129"/>
      <c r="E77" s="129"/>
      <c r="F77" s="129"/>
      <c r="G77" s="129"/>
      <c r="H77" s="129"/>
      <c r="I77" s="129"/>
      <c r="J77" s="129"/>
    </row>
    <row r="78" spans="1:10" x14ac:dyDescent="0.3">
      <c r="A78" s="116" t="s">
        <v>139</v>
      </c>
      <c r="B78" s="117">
        <v>1330</v>
      </c>
      <c r="C78" s="97"/>
      <c r="D78" s="97"/>
      <c r="E78" s="97"/>
      <c r="F78" s="97"/>
      <c r="G78" s="97"/>
      <c r="H78" s="97"/>
      <c r="I78" s="97"/>
      <c r="J78" s="95"/>
    </row>
    <row r="79" spans="1:10" x14ac:dyDescent="0.3">
      <c r="A79" s="116" t="s">
        <v>106</v>
      </c>
      <c r="B79" s="117">
        <v>1340</v>
      </c>
      <c r="C79" s="97"/>
      <c r="D79" s="97"/>
      <c r="E79" s="97"/>
      <c r="F79" s="97"/>
      <c r="G79" s="115"/>
      <c r="H79" s="85"/>
      <c r="I79" s="85"/>
      <c r="J79" s="85"/>
    </row>
    <row r="80" spans="1:10" x14ac:dyDescent="0.3">
      <c r="A80" s="118" t="s">
        <v>66</v>
      </c>
      <c r="B80" s="117">
        <v>1350</v>
      </c>
      <c r="C80" s="97"/>
      <c r="D80" s="97"/>
      <c r="E80" s="97"/>
      <c r="F80" s="97"/>
      <c r="G80" s="115"/>
      <c r="H80" s="85"/>
      <c r="I80" s="85"/>
      <c r="J80" s="85"/>
    </row>
    <row r="81" spans="1:10" ht="24.6" x14ac:dyDescent="0.3">
      <c r="A81" s="116" t="s">
        <v>214</v>
      </c>
      <c r="B81" s="117">
        <v>1360</v>
      </c>
      <c r="C81" s="119"/>
      <c r="D81" s="119"/>
      <c r="E81" s="119"/>
      <c r="F81" s="119"/>
      <c r="G81" s="73"/>
      <c r="H81" s="93"/>
      <c r="I81" s="93"/>
      <c r="J81" s="93"/>
    </row>
    <row r="82" spans="1:10" x14ac:dyDescent="0.3">
      <c r="A82" s="116" t="s">
        <v>48</v>
      </c>
      <c r="B82" s="117">
        <v>1370</v>
      </c>
      <c r="C82" s="71"/>
      <c r="D82" s="71"/>
      <c r="E82" s="71"/>
      <c r="F82" s="71"/>
      <c r="G82" s="71"/>
      <c r="H82" s="124"/>
      <c r="I82" s="124"/>
      <c r="J82" s="124"/>
    </row>
    <row r="83" spans="1:10" x14ac:dyDescent="0.3">
      <c r="A83" s="116" t="s">
        <v>216</v>
      </c>
      <c r="B83" s="117">
        <v>1380</v>
      </c>
      <c r="C83" s="84"/>
      <c r="D83" s="84"/>
      <c r="E83" s="84"/>
      <c r="F83" s="84"/>
      <c r="G83" s="84"/>
      <c r="H83" s="85"/>
      <c r="I83" s="85"/>
      <c r="J83" s="85"/>
    </row>
    <row r="84" spans="1:10" ht="24.6" x14ac:dyDescent="0.3">
      <c r="A84" s="118" t="s">
        <v>67</v>
      </c>
      <c r="B84" s="117">
        <v>1390</v>
      </c>
      <c r="C84" s="130"/>
      <c r="D84" s="130"/>
      <c r="E84" s="130"/>
      <c r="F84" s="130"/>
      <c r="G84" s="130"/>
      <c r="H84" s="130"/>
      <c r="I84" s="130"/>
      <c r="J84" s="130"/>
    </row>
    <row r="85" spans="1:10" ht="24.6" x14ac:dyDescent="0.3">
      <c r="A85" s="131" t="s">
        <v>107</v>
      </c>
      <c r="B85" s="117">
        <v>1400</v>
      </c>
      <c r="C85" s="130"/>
      <c r="D85" s="130"/>
      <c r="E85" s="130"/>
      <c r="F85" s="130"/>
      <c r="G85" s="130"/>
      <c r="H85" s="130"/>
      <c r="I85" s="130"/>
      <c r="J85" s="130"/>
    </row>
    <row r="86" spans="1:10" x14ac:dyDescent="0.3">
      <c r="A86" s="118" t="s">
        <v>68</v>
      </c>
      <c r="B86" s="117">
        <v>1410</v>
      </c>
      <c r="C86" s="130"/>
      <c r="D86" s="130"/>
      <c r="E86" s="130"/>
      <c r="F86" s="130"/>
      <c r="G86" s="130"/>
      <c r="H86" s="130"/>
      <c r="I86" s="130"/>
      <c r="J86" s="130"/>
    </row>
    <row r="87" spans="1:10" x14ac:dyDescent="0.3">
      <c r="A87" s="118" t="s">
        <v>215</v>
      </c>
      <c r="B87" s="108" t="s">
        <v>222</v>
      </c>
      <c r="C87" s="130"/>
      <c r="D87" s="130"/>
      <c r="E87" s="130"/>
      <c r="F87" s="130"/>
      <c r="G87" s="130"/>
      <c r="H87" s="130"/>
      <c r="I87" s="130"/>
      <c r="J87" s="130"/>
    </row>
    <row r="88" spans="1:10" x14ac:dyDescent="0.3">
      <c r="A88" s="118" t="s">
        <v>54</v>
      </c>
      <c r="B88" s="117">
        <v>1420</v>
      </c>
      <c r="C88" s="132"/>
      <c r="D88" s="132"/>
      <c r="E88" s="132"/>
      <c r="F88" s="132"/>
      <c r="G88" s="132"/>
      <c r="H88" s="132"/>
      <c r="I88" s="132"/>
      <c r="J88" s="132"/>
    </row>
    <row r="89" spans="1:10" x14ac:dyDescent="0.3">
      <c r="A89" s="118" t="s">
        <v>55</v>
      </c>
      <c r="B89" s="117">
        <v>1430</v>
      </c>
      <c r="C89" s="132"/>
      <c r="D89" s="132"/>
      <c r="E89" s="132"/>
      <c r="F89" s="132"/>
      <c r="G89" s="132"/>
      <c r="H89" s="132"/>
      <c r="I89" s="132"/>
      <c r="J89" s="132"/>
    </row>
    <row r="90" spans="1:10" x14ac:dyDescent="0.3">
      <c r="A90" s="118" t="s">
        <v>57</v>
      </c>
      <c r="B90" s="117">
        <v>1440</v>
      </c>
      <c r="C90" s="132"/>
      <c r="D90" s="132"/>
      <c r="E90" s="132"/>
      <c r="F90" s="132"/>
      <c r="G90" s="132"/>
      <c r="H90" s="132"/>
      <c r="I90" s="132"/>
      <c r="J90" s="132"/>
    </row>
    <row r="91" spans="1:10" x14ac:dyDescent="0.3">
      <c r="A91" s="118" t="s">
        <v>65</v>
      </c>
      <c r="B91" s="117">
        <v>1450</v>
      </c>
      <c r="C91" s="132"/>
      <c r="D91" s="132"/>
      <c r="E91" s="132"/>
      <c r="F91" s="132"/>
      <c r="G91" s="132"/>
      <c r="H91" s="132"/>
      <c r="I91" s="132"/>
      <c r="J91" s="132"/>
    </row>
    <row r="92" spans="1:10" x14ac:dyDescent="0.3">
      <c r="A92" s="118"/>
      <c r="B92" s="108" t="s">
        <v>223</v>
      </c>
      <c r="C92" s="132"/>
      <c r="D92" s="132"/>
      <c r="E92" s="132"/>
      <c r="F92" s="132"/>
      <c r="G92" s="132"/>
      <c r="H92" s="132"/>
      <c r="I92" s="132"/>
      <c r="J92" s="132"/>
    </row>
    <row r="93" spans="1:10" x14ac:dyDescent="0.3">
      <c r="A93" s="133" t="s">
        <v>99</v>
      </c>
      <c r="B93" s="126">
        <v>1500</v>
      </c>
      <c r="C93" s="132"/>
      <c r="D93" s="132"/>
      <c r="E93" s="132"/>
      <c r="F93" s="132"/>
      <c r="G93" s="132"/>
      <c r="H93" s="132"/>
      <c r="I93" s="132"/>
      <c r="J93" s="132"/>
    </row>
    <row r="94" spans="1:10" x14ac:dyDescent="0.3">
      <c r="A94" s="116" t="s">
        <v>71</v>
      </c>
      <c r="B94" s="117">
        <v>1510</v>
      </c>
      <c r="C94" s="132"/>
      <c r="D94" s="132"/>
      <c r="E94" s="132"/>
      <c r="F94" s="132"/>
      <c r="G94" s="132"/>
      <c r="H94" s="132"/>
      <c r="I94" s="132"/>
      <c r="J94" s="132"/>
    </row>
    <row r="95" spans="1:10" x14ac:dyDescent="0.3">
      <c r="A95" s="116" t="s">
        <v>54</v>
      </c>
      <c r="B95" s="117">
        <v>1520</v>
      </c>
      <c r="C95" s="132"/>
      <c r="D95" s="132"/>
      <c r="E95" s="132"/>
      <c r="F95" s="132"/>
      <c r="G95" s="132"/>
      <c r="H95" s="132"/>
      <c r="I95" s="132"/>
      <c r="J95" s="132"/>
    </row>
    <row r="96" spans="1:10" x14ac:dyDescent="0.3">
      <c r="A96" s="116" t="s">
        <v>55</v>
      </c>
      <c r="B96" s="117">
        <v>1530</v>
      </c>
      <c r="C96" s="132"/>
      <c r="D96" s="132"/>
      <c r="E96" s="132"/>
      <c r="F96" s="132"/>
      <c r="G96" s="132"/>
      <c r="H96" s="132"/>
      <c r="I96" s="132"/>
      <c r="J96" s="132"/>
    </row>
    <row r="97" spans="1:10" x14ac:dyDescent="0.3">
      <c r="A97" s="116" t="s">
        <v>57</v>
      </c>
      <c r="B97" s="117">
        <v>1540</v>
      </c>
      <c r="C97" s="132"/>
      <c r="D97" s="132"/>
      <c r="E97" s="132"/>
      <c r="F97" s="132"/>
      <c r="G97" s="132"/>
      <c r="H97" s="132"/>
      <c r="I97" s="132"/>
      <c r="J97" s="132"/>
    </row>
    <row r="98" spans="1:10" x14ac:dyDescent="0.3">
      <c r="A98" s="116" t="s">
        <v>136</v>
      </c>
      <c r="B98" s="117">
        <v>1550</v>
      </c>
      <c r="C98" s="132"/>
      <c r="D98" s="132"/>
      <c r="E98" s="132"/>
      <c r="F98" s="132"/>
      <c r="G98" s="132"/>
      <c r="H98" s="132"/>
      <c r="I98" s="132"/>
      <c r="J98" s="132"/>
    </row>
    <row r="99" spans="1:10" x14ac:dyDescent="0.3">
      <c r="A99" s="116" t="s">
        <v>215</v>
      </c>
      <c r="B99" s="134">
        <v>1551</v>
      </c>
      <c r="C99" s="132"/>
      <c r="D99" s="132"/>
      <c r="E99" s="132"/>
      <c r="F99" s="132"/>
      <c r="G99" s="132"/>
      <c r="H99" s="132"/>
      <c r="I99" s="132"/>
      <c r="J99" s="132"/>
    </row>
    <row r="100" spans="1:10" ht="22.8" x14ac:dyDescent="0.3">
      <c r="A100" s="80" t="s">
        <v>218</v>
      </c>
      <c r="B100" s="135">
        <v>1600</v>
      </c>
      <c r="C100" s="132"/>
      <c r="D100" s="132"/>
      <c r="E100" s="132"/>
      <c r="F100" s="132"/>
      <c r="G100" s="132"/>
      <c r="H100" s="132"/>
      <c r="I100" s="132"/>
      <c r="J100" s="132"/>
    </row>
    <row r="101" spans="1:10" ht="22.8" x14ac:dyDescent="0.3">
      <c r="A101" s="80" t="s">
        <v>219</v>
      </c>
      <c r="B101" s="135">
        <v>1700</v>
      </c>
      <c r="C101" s="132"/>
      <c r="D101" s="132"/>
      <c r="E101" s="132"/>
      <c r="F101" s="132"/>
      <c r="G101" s="132"/>
      <c r="H101" s="132"/>
      <c r="I101" s="132"/>
      <c r="J101" s="132"/>
    </row>
    <row r="102" spans="1:10" x14ac:dyDescent="0.3">
      <c r="A102" s="371" t="s">
        <v>69</v>
      </c>
      <c r="B102" s="371"/>
      <c r="C102" s="371"/>
      <c r="D102" s="371"/>
      <c r="E102" s="371"/>
      <c r="F102" s="371"/>
      <c r="G102" s="371"/>
      <c r="H102" s="371"/>
      <c r="I102" s="371"/>
      <c r="J102" s="371"/>
    </row>
    <row r="103" spans="1:10" x14ac:dyDescent="0.3">
      <c r="A103" s="116" t="s">
        <v>70</v>
      </c>
      <c r="B103" s="117">
        <v>2000</v>
      </c>
      <c r="C103" s="132"/>
      <c r="D103" s="132"/>
      <c r="E103" s="132"/>
      <c r="F103" s="132"/>
      <c r="G103" s="132"/>
      <c r="H103" s="132"/>
      <c r="I103" s="132"/>
      <c r="J103" s="132"/>
    </row>
    <row r="104" spans="1:10" x14ac:dyDescent="0.3">
      <c r="A104" s="94" t="s">
        <v>101</v>
      </c>
      <c r="B104" s="108">
        <v>2001</v>
      </c>
      <c r="C104" s="132"/>
      <c r="D104" s="132"/>
      <c r="E104" s="132"/>
      <c r="F104" s="132"/>
      <c r="G104" s="132"/>
      <c r="H104" s="132"/>
      <c r="I104" s="132"/>
      <c r="J104" s="132"/>
    </row>
    <row r="105" spans="1:10" x14ac:dyDescent="0.3">
      <c r="A105" s="116" t="s">
        <v>55</v>
      </c>
      <c r="B105" s="117">
        <v>2010</v>
      </c>
      <c r="C105" s="132"/>
      <c r="D105" s="132"/>
      <c r="E105" s="132"/>
      <c r="F105" s="132"/>
      <c r="G105" s="132"/>
      <c r="H105" s="132"/>
      <c r="I105" s="132"/>
      <c r="J105" s="132"/>
    </row>
    <row r="106" spans="1:10" x14ac:dyDescent="0.3">
      <c r="A106" s="94" t="s">
        <v>101</v>
      </c>
      <c r="B106" s="136">
        <v>2011</v>
      </c>
      <c r="C106" s="132"/>
      <c r="D106" s="132"/>
      <c r="E106" s="132"/>
      <c r="F106" s="132"/>
      <c r="G106" s="132"/>
      <c r="H106" s="132"/>
      <c r="I106" s="132"/>
      <c r="J106" s="132"/>
    </row>
    <row r="107" spans="1:10" x14ac:dyDescent="0.3">
      <c r="A107" s="116" t="s">
        <v>71</v>
      </c>
      <c r="B107" s="105">
        <v>2020</v>
      </c>
      <c r="C107" s="132"/>
      <c r="D107" s="132"/>
      <c r="E107" s="132"/>
      <c r="F107" s="132"/>
      <c r="G107" s="132"/>
      <c r="H107" s="132"/>
      <c r="I107" s="132"/>
      <c r="J107" s="132"/>
    </row>
    <row r="108" spans="1:10" x14ac:dyDescent="0.3">
      <c r="A108" s="94" t="s">
        <v>101</v>
      </c>
      <c r="B108" s="136">
        <v>2021</v>
      </c>
      <c r="C108" s="132"/>
      <c r="D108" s="132"/>
      <c r="E108" s="132"/>
      <c r="F108" s="132"/>
      <c r="G108" s="132"/>
      <c r="H108" s="132"/>
      <c r="I108" s="132"/>
      <c r="J108" s="132"/>
    </row>
    <row r="109" spans="1:10" x14ac:dyDescent="0.3">
      <c r="A109" s="116" t="s">
        <v>216</v>
      </c>
      <c r="B109" s="105">
        <v>2030</v>
      </c>
      <c r="C109" s="132"/>
      <c r="D109" s="132"/>
      <c r="E109" s="132"/>
      <c r="F109" s="132"/>
      <c r="G109" s="132"/>
      <c r="H109" s="132"/>
      <c r="I109" s="132"/>
      <c r="J109" s="132"/>
    </row>
    <row r="110" spans="1:10" x14ac:dyDescent="0.3">
      <c r="A110" s="94" t="s">
        <v>101</v>
      </c>
      <c r="B110" s="136">
        <v>2031</v>
      </c>
      <c r="C110" s="132"/>
      <c r="D110" s="132"/>
      <c r="E110" s="132"/>
      <c r="F110" s="132"/>
      <c r="G110" s="132"/>
      <c r="H110" s="132"/>
      <c r="I110" s="132"/>
      <c r="J110" s="132"/>
    </row>
    <row r="111" spans="1:10" x14ac:dyDescent="0.3">
      <c r="A111" s="116" t="s">
        <v>57</v>
      </c>
      <c r="B111" s="105">
        <v>2040</v>
      </c>
      <c r="C111" s="132"/>
      <c r="D111" s="132"/>
      <c r="E111" s="132"/>
      <c r="F111" s="132"/>
      <c r="G111" s="132"/>
      <c r="H111" s="132"/>
      <c r="I111" s="132"/>
      <c r="J111" s="132"/>
    </row>
    <row r="112" spans="1:10" x14ac:dyDescent="0.3">
      <c r="A112" s="116" t="s">
        <v>72</v>
      </c>
      <c r="B112" s="105">
        <v>2050</v>
      </c>
      <c r="C112" s="132"/>
      <c r="D112" s="132"/>
      <c r="E112" s="132"/>
      <c r="F112" s="132"/>
      <c r="G112" s="132"/>
      <c r="H112" s="132"/>
      <c r="I112" s="132"/>
      <c r="J112" s="132"/>
    </row>
    <row r="113" spans="1:10" x14ac:dyDescent="0.3">
      <c r="A113" s="94" t="s">
        <v>101</v>
      </c>
      <c r="B113" s="136">
        <v>2051</v>
      </c>
      <c r="C113" s="132"/>
      <c r="D113" s="132"/>
      <c r="E113" s="132"/>
      <c r="F113" s="132"/>
      <c r="G113" s="132"/>
      <c r="H113" s="132"/>
      <c r="I113" s="132"/>
      <c r="J113" s="132"/>
    </row>
    <row r="114" spans="1:10" ht="24" x14ac:dyDescent="0.3">
      <c r="A114" s="125" t="s">
        <v>337</v>
      </c>
      <c r="B114" s="137">
        <v>2060</v>
      </c>
      <c r="C114" s="132"/>
      <c r="D114" s="132"/>
      <c r="E114" s="132"/>
      <c r="F114" s="132"/>
      <c r="G114" s="132"/>
      <c r="H114" s="132"/>
      <c r="I114" s="132"/>
      <c r="J114" s="132"/>
    </row>
    <row r="115" spans="1:10" x14ac:dyDescent="0.3">
      <c r="A115" s="371" t="s">
        <v>73</v>
      </c>
      <c r="B115" s="371"/>
      <c r="C115" s="371"/>
      <c r="D115" s="371"/>
      <c r="E115" s="371"/>
      <c r="F115" s="371"/>
      <c r="G115" s="371"/>
      <c r="H115" s="371"/>
      <c r="I115" s="371"/>
      <c r="J115" s="371"/>
    </row>
    <row r="116" spans="1:10" x14ac:dyDescent="0.3">
      <c r="A116" s="80" t="s">
        <v>74</v>
      </c>
      <c r="B116" s="137">
        <v>3000</v>
      </c>
      <c r="C116" s="132"/>
      <c r="D116" s="132"/>
      <c r="E116" s="132"/>
      <c r="F116" s="132"/>
      <c r="G116" s="132"/>
      <c r="H116" s="132"/>
      <c r="I116" s="132"/>
      <c r="J116" s="132"/>
    </row>
    <row r="117" spans="1:10" ht="24" x14ac:dyDescent="0.3">
      <c r="A117" s="138" t="s">
        <v>75</v>
      </c>
      <c r="B117" s="136">
        <v>3001</v>
      </c>
      <c r="C117" s="132"/>
      <c r="D117" s="132"/>
      <c r="E117" s="132"/>
      <c r="F117" s="132"/>
      <c r="G117" s="132"/>
      <c r="H117" s="132"/>
      <c r="I117" s="132"/>
      <c r="J117" s="132"/>
    </row>
    <row r="118" spans="1:10" ht="24" x14ac:dyDescent="0.3">
      <c r="A118" s="138" t="s">
        <v>309</v>
      </c>
      <c r="B118" s="136">
        <v>3002</v>
      </c>
      <c r="C118" s="132"/>
      <c r="D118" s="132"/>
      <c r="E118" s="132"/>
      <c r="F118" s="132"/>
      <c r="G118" s="132"/>
      <c r="H118" s="132"/>
      <c r="I118" s="132"/>
      <c r="J118" s="132"/>
    </row>
    <row r="119" spans="1:10" x14ac:dyDescent="0.3">
      <c r="A119" s="80" t="s">
        <v>76</v>
      </c>
      <c r="B119" s="137">
        <v>3100</v>
      </c>
      <c r="C119" s="132"/>
      <c r="D119" s="132"/>
      <c r="E119" s="132"/>
      <c r="F119" s="132"/>
      <c r="G119" s="132"/>
      <c r="H119" s="132"/>
      <c r="I119" s="132"/>
      <c r="J119" s="132"/>
    </row>
    <row r="120" spans="1:10" x14ac:dyDescent="0.3">
      <c r="A120" s="82" t="s">
        <v>77</v>
      </c>
      <c r="B120" s="117">
        <v>3110</v>
      </c>
      <c r="C120" s="132"/>
      <c r="D120" s="132"/>
      <c r="E120" s="132"/>
      <c r="F120" s="132"/>
      <c r="G120" s="132"/>
      <c r="H120" s="132"/>
      <c r="I120" s="132"/>
      <c r="J120" s="132"/>
    </row>
    <row r="121" spans="1:10" x14ac:dyDescent="0.3">
      <c r="A121" s="94" t="s">
        <v>101</v>
      </c>
      <c r="B121" s="108">
        <v>3111</v>
      </c>
      <c r="C121" s="132"/>
      <c r="D121" s="132"/>
      <c r="E121" s="132"/>
      <c r="F121" s="132"/>
      <c r="G121" s="132"/>
      <c r="H121" s="132"/>
      <c r="I121" s="132"/>
      <c r="J121" s="132"/>
    </row>
    <row r="122" spans="1:10" x14ac:dyDescent="0.3">
      <c r="A122" s="89" t="s">
        <v>78</v>
      </c>
      <c r="B122" s="117">
        <v>3120</v>
      </c>
      <c r="C122" s="132"/>
      <c r="D122" s="132"/>
      <c r="E122" s="132"/>
      <c r="F122" s="132"/>
      <c r="G122" s="132"/>
      <c r="H122" s="132"/>
      <c r="I122" s="132"/>
      <c r="J122" s="132"/>
    </row>
    <row r="123" spans="1:10" x14ac:dyDescent="0.3">
      <c r="A123" s="94" t="s">
        <v>101</v>
      </c>
      <c r="B123" s="108">
        <v>3121</v>
      </c>
      <c r="C123" s="132"/>
      <c r="D123" s="132"/>
      <c r="E123" s="132"/>
      <c r="F123" s="132"/>
      <c r="G123" s="132"/>
      <c r="H123" s="132"/>
      <c r="I123" s="132"/>
      <c r="J123" s="132"/>
    </row>
    <row r="124" spans="1:10" ht="24" x14ac:dyDescent="0.3">
      <c r="A124" s="89" t="s">
        <v>79</v>
      </c>
      <c r="B124" s="117">
        <v>3130</v>
      </c>
      <c r="C124" s="132"/>
      <c r="D124" s="132"/>
      <c r="E124" s="132"/>
      <c r="F124" s="132"/>
      <c r="G124" s="132"/>
      <c r="H124" s="132"/>
      <c r="I124" s="132"/>
      <c r="J124" s="132"/>
    </row>
    <row r="125" spans="1:10" x14ac:dyDescent="0.3">
      <c r="A125" s="94" t="s">
        <v>101</v>
      </c>
      <c r="B125" s="108">
        <v>3131</v>
      </c>
      <c r="C125" s="132"/>
      <c r="D125" s="132"/>
      <c r="E125" s="132"/>
      <c r="F125" s="132"/>
      <c r="G125" s="132"/>
      <c r="H125" s="132"/>
      <c r="I125" s="132"/>
      <c r="J125" s="132"/>
    </row>
    <row r="126" spans="1:10" x14ac:dyDescent="0.3">
      <c r="A126" s="89" t="s">
        <v>80</v>
      </c>
      <c r="B126" s="117">
        <v>3140</v>
      </c>
      <c r="C126" s="132"/>
      <c r="D126" s="132"/>
      <c r="E126" s="132"/>
      <c r="F126" s="132"/>
      <c r="G126" s="132"/>
      <c r="H126" s="132"/>
      <c r="I126" s="132"/>
      <c r="J126" s="132"/>
    </row>
    <row r="127" spans="1:10" x14ac:dyDescent="0.3">
      <c r="A127" s="94" t="s">
        <v>101</v>
      </c>
      <c r="B127" s="108">
        <v>3141</v>
      </c>
      <c r="C127" s="132"/>
      <c r="D127" s="132"/>
      <c r="E127" s="132"/>
      <c r="F127" s="132"/>
      <c r="G127" s="132"/>
      <c r="H127" s="132"/>
      <c r="I127" s="132"/>
      <c r="J127" s="132"/>
    </row>
    <row r="128" spans="1:10" ht="24" x14ac:dyDescent="0.3">
      <c r="A128" s="89" t="s">
        <v>81</v>
      </c>
      <c r="B128" s="117">
        <v>3150</v>
      </c>
      <c r="C128" s="132"/>
      <c r="D128" s="132"/>
      <c r="E128" s="132"/>
      <c r="F128" s="132"/>
      <c r="G128" s="132"/>
      <c r="H128" s="132"/>
      <c r="I128" s="132"/>
      <c r="J128" s="132"/>
    </row>
    <row r="129" spans="1:10" x14ac:dyDescent="0.3">
      <c r="A129" s="94" t="s">
        <v>101</v>
      </c>
      <c r="B129" s="108">
        <v>3151</v>
      </c>
      <c r="C129" s="132"/>
      <c r="D129" s="132"/>
      <c r="E129" s="132"/>
      <c r="F129" s="132"/>
      <c r="G129" s="132"/>
      <c r="H129" s="132"/>
      <c r="I129" s="132"/>
      <c r="J129" s="132"/>
    </row>
    <row r="130" spans="1:10" x14ac:dyDescent="0.3">
      <c r="A130" s="89" t="s">
        <v>82</v>
      </c>
      <c r="B130" s="117">
        <v>3160</v>
      </c>
      <c r="C130" s="132"/>
      <c r="D130" s="132"/>
      <c r="E130" s="132"/>
      <c r="F130" s="132"/>
      <c r="G130" s="132"/>
      <c r="H130" s="132"/>
      <c r="I130" s="132"/>
      <c r="J130" s="132"/>
    </row>
    <row r="131" spans="1:10" x14ac:dyDescent="0.3">
      <c r="A131" s="139" t="s">
        <v>101</v>
      </c>
      <c r="B131" s="140">
        <v>3161</v>
      </c>
      <c r="C131" s="132"/>
      <c r="D131" s="132"/>
      <c r="E131" s="132"/>
      <c r="F131" s="132"/>
      <c r="G131" s="132"/>
      <c r="H131" s="132"/>
      <c r="I131" s="132"/>
      <c r="J131" s="132"/>
    </row>
    <row r="132" spans="1:10" x14ac:dyDescent="0.3">
      <c r="A132" s="371" t="s">
        <v>83</v>
      </c>
      <c r="B132" s="371"/>
      <c r="C132" s="371"/>
      <c r="D132" s="371"/>
      <c r="E132" s="371"/>
      <c r="F132" s="371"/>
      <c r="G132" s="371"/>
      <c r="H132" s="371"/>
      <c r="I132" s="371"/>
      <c r="J132" s="371"/>
    </row>
    <row r="133" spans="1:10" ht="22.8" x14ac:dyDescent="0.3">
      <c r="A133" s="80" t="s">
        <v>84</v>
      </c>
      <c r="B133" s="126">
        <v>4000</v>
      </c>
      <c r="C133" s="132"/>
      <c r="D133" s="132"/>
      <c r="E133" s="132"/>
      <c r="F133" s="132"/>
      <c r="G133" s="132"/>
      <c r="H133" s="132"/>
      <c r="I133" s="132"/>
      <c r="J133" s="132"/>
    </row>
    <row r="134" spans="1:10" x14ac:dyDescent="0.3">
      <c r="A134" s="141" t="s">
        <v>85</v>
      </c>
      <c r="B134" s="108">
        <v>4001</v>
      </c>
      <c r="C134" s="132"/>
      <c r="D134" s="132"/>
      <c r="E134" s="132"/>
      <c r="F134" s="132"/>
      <c r="G134" s="132"/>
      <c r="H134" s="132"/>
      <c r="I134" s="132"/>
      <c r="J134" s="132"/>
    </row>
    <row r="135" spans="1:10" x14ac:dyDescent="0.3">
      <c r="A135" s="141" t="s">
        <v>86</v>
      </c>
      <c r="B135" s="108">
        <v>4002</v>
      </c>
      <c r="C135" s="132"/>
      <c r="D135" s="132"/>
      <c r="E135" s="132"/>
      <c r="F135" s="132"/>
      <c r="G135" s="132"/>
      <c r="H135" s="132"/>
      <c r="I135" s="132"/>
      <c r="J135" s="132"/>
    </row>
    <row r="136" spans="1:10" x14ac:dyDescent="0.3">
      <c r="A136" s="141" t="s">
        <v>87</v>
      </c>
      <c r="B136" s="108">
        <v>4003</v>
      </c>
      <c r="C136" s="132"/>
      <c r="D136" s="132"/>
      <c r="E136" s="132"/>
      <c r="F136" s="132"/>
      <c r="G136" s="132"/>
      <c r="H136" s="132"/>
      <c r="I136" s="132"/>
      <c r="J136" s="132"/>
    </row>
    <row r="137" spans="1:10" x14ac:dyDescent="0.3">
      <c r="A137" s="82" t="s">
        <v>88</v>
      </c>
      <c r="B137" s="117">
        <v>4010</v>
      </c>
      <c r="C137" s="132"/>
      <c r="D137" s="132"/>
      <c r="E137" s="132"/>
      <c r="F137" s="132"/>
      <c r="G137" s="132"/>
      <c r="H137" s="132"/>
      <c r="I137" s="132"/>
      <c r="J137" s="132"/>
    </row>
    <row r="138" spans="1:10" ht="22.8" x14ac:dyDescent="0.3">
      <c r="A138" s="80" t="s">
        <v>89</v>
      </c>
      <c r="B138" s="126">
        <v>4020</v>
      </c>
      <c r="C138" s="132"/>
      <c r="D138" s="132"/>
      <c r="E138" s="132"/>
      <c r="F138" s="132"/>
      <c r="G138" s="132"/>
      <c r="H138" s="132"/>
      <c r="I138" s="132"/>
      <c r="J138" s="132"/>
    </row>
    <row r="139" spans="1:10" x14ac:dyDescent="0.3">
      <c r="A139" s="141" t="s">
        <v>85</v>
      </c>
      <c r="B139" s="108">
        <v>4021</v>
      </c>
      <c r="C139" s="132"/>
      <c r="D139" s="132"/>
      <c r="E139" s="132"/>
      <c r="F139" s="132"/>
      <c r="G139" s="132"/>
      <c r="H139" s="132"/>
      <c r="I139" s="132"/>
      <c r="J139" s="132"/>
    </row>
    <row r="140" spans="1:10" x14ac:dyDescent="0.3">
      <c r="A140" s="141" t="s">
        <v>86</v>
      </c>
      <c r="B140" s="108">
        <v>4022</v>
      </c>
      <c r="C140" s="132"/>
      <c r="D140" s="132"/>
      <c r="E140" s="132"/>
      <c r="F140" s="132"/>
      <c r="G140" s="132"/>
      <c r="H140" s="132"/>
      <c r="I140" s="132"/>
      <c r="J140" s="132"/>
    </row>
    <row r="141" spans="1:10" x14ac:dyDescent="0.3">
      <c r="A141" s="141" t="s">
        <v>87</v>
      </c>
      <c r="B141" s="108">
        <v>4023</v>
      </c>
      <c r="C141" s="132"/>
      <c r="D141" s="132"/>
      <c r="E141" s="132"/>
      <c r="F141" s="132"/>
      <c r="G141" s="132"/>
      <c r="H141" s="132"/>
      <c r="I141" s="132"/>
      <c r="J141" s="132"/>
    </row>
    <row r="142" spans="1:10" x14ac:dyDescent="0.3">
      <c r="A142" s="82" t="s">
        <v>90</v>
      </c>
      <c r="B142" s="117">
        <v>4030</v>
      </c>
      <c r="C142" s="132"/>
      <c r="D142" s="132"/>
      <c r="E142" s="132"/>
      <c r="F142" s="132"/>
      <c r="G142" s="132"/>
      <c r="H142" s="132"/>
      <c r="I142" s="132"/>
      <c r="J142" s="132"/>
    </row>
    <row r="143" spans="1:10" x14ac:dyDescent="0.3">
      <c r="A143" s="371" t="s">
        <v>145</v>
      </c>
      <c r="B143" s="371"/>
      <c r="C143" s="371"/>
      <c r="D143" s="371"/>
      <c r="E143" s="371"/>
      <c r="F143" s="371"/>
      <c r="G143" s="371"/>
      <c r="H143" s="371"/>
      <c r="I143" s="371"/>
      <c r="J143" s="371"/>
    </row>
    <row r="144" spans="1:10" ht="22.8" x14ac:dyDescent="0.3">
      <c r="A144" s="142" t="s">
        <v>308</v>
      </c>
      <c r="B144" s="126">
        <v>5000</v>
      </c>
      <c r="C144" s="132"/>
      <c r="D144" s="132"/>
      <c r="E144" s="132"/>
      <c r="F144" s="132"/>
      <c r="G144" s="132"/>
      <c r="H144" s="132"/>
      <c r="I144" s="132"/>
      <c r="J144" s="132"/>
    </row>
    <row r="145" spans="1:10" ht="22.8" x14ac:dyDescent="0.3">
      <c r="A145" s="142" t="s">
        <v>314</v>
      </c>
      <c r="B145" s="126">
        <v>5010</v>
      </c>
      <c r="C145" s="132"/>
      <c r="D145" s="132"/>
      <c r="E145" s="132"/>
      <c r="F145" s="132"/>
      <c r="G145" s="132"/>
      <c r="H145" s="132"/>
      <c r="I145" s="132"/>
      <c r="J145" s="132"/>
    </row>
    <row r="146" spans="1:10" x14ac:dyDescent="0.3">
      <c r="A146" s="82" t="s">
        <v>91</v>
      </c>
      <c r="B146" s="117">
        <v>5020</v>
      </c>
      <c r="C146" s="132"/>
      <c r="D146" s="132"/>
      <c r="E146" s="132"/>
      <c r="F146" s="132"/>
      <c r="G146" s="132"/>
      <c r="H146" s="132"/>
      <c r="I146" s="132"/>
      <c r="J146" s="132"/>
    </row>
    <row r="147" spans="1:10" ht="34.200000000000003" x14ac:dyDescent="0.3">
      <c r="A147" s="80" t="s">
        <v>108</v>
      </c>
      <c r="B147" s="126">
        <v>5030</v>
      </c>
      <c r="C147" s="132"/>
      <c r="D147" s="132"/>
      <c r="E147" s="132"/>
      <c r="F147" s="132"/>
      <c r="G147" s="132"/>
      <c r="H147" s="132"/>
      <c r="I147" s="132"/>
      <c r="J147" s="132"/>
    </row>
    <row r="148" spans="1:10" x14ac:dyDescent="0.3">
      <c r="A148" s="82" t="s">
        <v>109</v>
      </c>
      <c r="B148" s="117">
        <v>5040</v>
      </c>
      <c r="C148" s="132"/>
      <c r="D148" s="132"/>
      <c r="E148" s="132"/>
      <c r="F148" s="132"/>
      <c r="G148" s="132"/>
      <c r="H148" s="132"/>
      <c r="I148" s="132"/>
      <c r="J148" s="132"/>
    </row>
    <row r="149" spans="1:10" x14ac:dyDescent="0.3">
      <c r="A149" s="82" t="s">
        <v>110</v>
      </c>
      <c r="B149" s="117">
        <v>5050</v>
      </c>
      <c r="C149" s="132"/>
      <c r="D149" s="132"/>
      <c r="E149" s="132"/>
      <c r="F149" s="132"/>
      <c r="G149" s="132"/>
      <c r="H149" s="132"/>
      <c r="I149" s="132"/>
      <c r="J149" s="132"/>
    </row>
    <row r="150" spans="1:10" x14ac:dyDescent="0.3">
      <c r="A150" s="371" t="s">
        <v>137</v>
      </c>
      <c r="B150" s="371"/>
      <c r="C150" s="371"/>
      <c r="D150" s="371"/>
      <c r="E150" s="371"/>
      <c r="F150" s="371"/>
      <c r="G150" s="371"/>
      <c r="H150" s="371"/>
      <c r="I150" s="371"/>
      <c r="J150" s="371"/>
    </row>
    <row r="151" spans="1:10" ht="22.8" x14ac:dyDescent="0.3">
      <c r="A151" s="80" t="s">
        <v>111</v>
      </c>
      <c r="B151" s="80"/>
      <c r="C151" s="132"/>
      <c r="D151" s="132"/>
      <c r="E151" s="132"/>
      <c r="F151" s="132"/>
      <c r="G151" s="132"/>
      <c r="H151" s="132"/>
      <c r="I151" s="132"/>
      <c r="J151" s="132"/>
    </row>
    <row r="152" spans="1:10" ht="65.25" customHeight="1" x14ac:dyDescent="0.3">
      <c r="A152" s="89" t="s">
        <v>112</v>
      </c>
      <c r="B152" s="46">
        <v>6000</v>
      </c>
      <c r="C152" s="132"/>
      <c r="D152" s="132"/>
      <c r="E152" s="132"/>
      <c r="F152" s="132"/>
      <c r="G152" s="132"/>
      <c r="H152" s="132"/>
      <c r="I152" s="132"/>
      <c r="J152" s="132"/>
    </row>
    <row r="153" spans="1:10" x14ac:dyDescent="0.3">
      <c r="A153" s="90" t="s">
        <v>113</v>
      </c>
      <c r="B153" s="143">
        <v>6001</v>
      </c>
      <c r="C153" s="132"/>
      <c r="D153" s="132"/>
      <c r="E153" s="132"/>
      <c r="F153" s="132"/>
      <c r="G153" s="132"/>
      <c r="H153" s="132"/>
      <c r="I153" s="132"/>
      <c r="J153" s="132"/>
    </row>
    <row r="154" spans="1:10" x14ac:dyDescent="0.3">
      <c r="A154" s="90" t="s">
        <v>114</v>
      </c>
      <c r="B154" s="143">
        <v>6002</v>
      </c>
      <c r="C154" s="132"/>
      <c r="D154" s="132"/>
      <c r="E154" s="132"/>
      <c r="F154" s="132"/>
      <c r="G154" s="132"/>
      <c r="H154" s="132"/>
      <c r="I154" s="132"/>
      <c r="J154" s="132"/>
    </row>
    <row r="155" spans="1:10" x14ac:dyDescent="0.3">
      <c r="A155" s="90" t="s">
        <v>115</v>
      </c>
      <c r="B155" s="143">
        <v>6003</v>
      </c>
      <c r="C155" s="132"/>
      <c r="D155" s="132"/>
      <c r="E155" s="132"/>
      <c r="F155" s="132"/>
      <c r="G155" s="132"/>
      <c r="H155" s="132"/>
      <c r="I155" s="132"/>
      <c r="J155" s="132"/>
    </row>
    <row r="156" spans="1:10" ht="24.6" x14ac:dyDescent="0.3">
      <c r="A156" s="144" t="s">
        <v>117</v>
      </c>
      <c r="B156" s="143">
        <v>6004</v>
      </c>
      <c r="C156" s="132"/>
      <c r="D156" s="132"/>
      <c r="E156" s="132"/>
      <c r="F156" s="132"/>
      <c r="G156" s="132"/>
      <c r="H156" s="132"/>
      <c r="I156" s="132"/>
      <c r="J156" s="132"/>
    </row>
    <row r="157" spans="1:10" x14ac:dyDescent="0.3">
      <c r="A157" s="90" t="s">
        <v>118</v>
      </c>
      <c r="B157" s="143">
        <v>6005</v>
      </c>
      <c r="C157" s="132"/>
      <c r="D157" s="132"/>
      <c r="E157" s="132"/>
      <c r="F157" s="132"/>
      <c r="G157" s="132"/>
      <c r="H157" s="132"/>
      <c r="I157" s="132"/>
      <c r="J157" s="132"/>
    </row>
    <row r="158" spans="1:10" x14ac:dyDescent="0.3">
      <c r="A158" s="90" t="s">
        <v>116</v>
      </c>
      <c r="B158" s="143">
        <v>6006</v>
      </c>
      <c r="C158" s="132"/>
      <c r="D158" s="132"/>
      <c r="E158" s="132"/>
      <c r="F158" s="132"/>
      <c r="G158" s="132"/>
      <c r="H158" s="132"/>
      <c r="I158" s="132"/>
      <c r="J158" s="132"/>
    </row>
    <row r="159" spans="1:10" ht="24" x14ac:dyDescent="0.3">
      <c r="A159" s="89" t="s">
        <v>315</v>
      </c>
      <c r="B159" s="46">
        <v>6010</v>
      </c>
      <c r="C159" s="132"/>
      <c r="D159" s="132"/>
      <c r="E159" s="132"/>
      <c r="F159" s="132"/>
      <c r="G159" s="132"/>
      <c r="H159" s="132"/>
      <c r="I159" s="132"/>
      <c r="J159" s="132"/>
    </row>
    <row r="160" spans="1:10" x14ac:dyDescent="0.3">
      <c r="A160" s="90" t="s">
        <v>113</v>
      </c>
      <c r="B160" s="143">
        <v>6011</v>
      </c>
      <c r="C160" s="132"/>
      <c r="D160" s="132"/>
      <c r="E160" s="132"/>
      <c r="F160" s="132"/>
      <c r="G160" s="132"/>
      <c r="H160" s="132"/>
      <c r="I160" s="132"/>
      <c r="J160" s="132"/>
    </row>
    <row r="161" spans="1:10" x14ac:dyDescent="0.3">
      <c r="A161" s="90" t="s">
        <v>114</v>
      </c>
      <c r="B161" s="143">
        <v>6012</v>
      </c>
      <c r="C161" s="132"/>
      <c r="D161" s="132"/>
      <c r="E161" s="132"/>
      <c r="F161" s="132"/>
      <c r="G161" s="132"/>
      <c r="H161" s="132"/>
      <c r="I161" s="132"/>
      <c r="J161" s="132"/>
    </row>
    <row r="162" spans="1:10" x14ac:dyDescent="0.3">
      <c r="A162" s="90" t="s">
        <v>115</v>
      </c>
      <c r="B162" s="143">
        <v>6013</v>
      </c>
      <c r="C162" s="132"/>
      <c r="D162" s="132"/>
      <c r="E162" s="132"/>
      <c r="F162" s="132"/>
      <c r="G162" s="132"/>
      <c r="H162" s="132"/>
      <c r="I162" s="132"/>
      <c r="J162" s="132"/>
    </row>
    <row r="163" spans="1:10" ht="24.6" x14ac:dyDescent="0.3">
      <c r="A163" s="144" t="s">
        <v>117</v>
      </c>
      <c r="B163" s="143">
        <v>6014</v>
      </c>
      <c r="C163" s="132"/>
      <c r="D163" s="132"/>
      <c r="E163" s="132"/>
      <c r="F163" s="132"/>
      <c r="G163" s="132"/>
      <c r="H163" s="132"/>
      <c r="I163" s="132"/>
      <c r="J163" s="132"/>
    </row>
    <row r="164" spans="1:10" x14ac:dyDescent="0.3">
      <c r="A164" s="90" t="s">
        <v>118</v>
      </c>
      <c r="B164" s="143">
        <v>6015</v>
      </c>
      <c r="C164" s="132"/>
      <c r="D164" s="132"/>
      <c r="E164" s="132"/>
      <c r="F164" s="132"/>
      <c r="G164" s="132"/>
      <c r="H164" s="132"/>
      <c r="I164" s="132"/>
      <c r="J164" s="132"/>
    </row>
    <row r="165" spans="1:10" x14ac:dyDescent="0.3">
      <c r="A165" s="90" t="s">
        <v>116</v>
      </c>
      <c r="B165" s="143">
        <v>6016</v>
      </c>
      <c r="C165" s="132"/>
      <c r="D165" s="132"/>
      <c r="E165" s="132"/>
      <c r="F165" s="132"/>
      <c r="G165" s="132"/>
      <c r="H165" s="132"/>
      <c r="I165" s="132"/>
      <c r="J165" s="132"/>
    </row>
    <row r="166" spans="1:10" ht="36" x14ac:dyDescent="0.3">
      <c r="A166" s="89" t="s">
        <v>119</v>
      </c>
      <c r="B166" s="46">
        <v>6020</v>
      </c>
      <c r="C166" s="132"/>
      <c r="D166" s="132"/>
      <c r="E166" s="132"/>
      <c r="F166" s="132"/>
      <c r="G166" s="132"/>
      <c r="H166" s="132"/>
      <c r="I166" s="132"/>
      <c r="J166" s="132"/>
    </row>
    <row r="167" spans="1:10" x14ac:dyDescent="0.3">
      <c r="A167" s="90" t="s">
        <v>113</v>
      </c>
      <c r="B167" s="143">
        <v>6021</v>
      </c>
      <c r="C167" s="132"/>
      <c r="D167" s="132"/>
      <c r="E167" s="132"/>
      <c r="F167" s="132"/>
      <c r="G167" s="132"/>
      <c r="H167" s="132"/>
      <c r="I167" s="132"/>
      <c r="J167" s="132"/>
    </row>
    <row r="168" spans="1:10" x14ac:dyDescent="0.3">
      <c r="A168" s="90" t="s">
        <v>114</v>
      </c>
      <c r="B168" s="143">
        <v>6022</v>
      </c>
      <c r="C168" s="132"/>
      <c r="D168" s="132"/>
      <c r="E168" s="132"/>
      <c r="F168" s="132"/>
      <c r="G168" s="132"/>
      <c r="H168" s="132"/>
      <c r="I168" s="132"/>
      <c r="J168" s="132"/>
    </row>
    <row r="169" spans="1:10" x14ac:dyDescent="0.3">
      <c r="A169" s="90" t="s">
        <v>115</v>
      </c>
      <c r="B169" s="143">
        <v>6023</v>
      </c>
      <c r="C169" s="132"/>
      <c r="D169" s="132"/>
      <c r="E169" s="132"/>
      <c r="F169" s="132"/>
      <c r="G169" s="132"/>
      <c r="H169" s="132"/>
      <c r="I169" s="132"/>
      <c r="J169" s="132"/>
    </row>
    <row r="170" spans="1:10" ht="24.6" x14ac:dyDescent="0.3">
      <c r="A170" s="144" t="s">
        <v>117</v>
      </c>
      <c r="B170" s="143">
        <v>6024</v>
      </c>
      <c r="C170" s="132"/>
      <c r="D170" s="132"/>
      <c r="E170" s="132"/>
      <c r="F170" s="132"/>
      <c r="G170" s="132"/>
      <c r="H170" s="132"/>
      <c r="I170" s="132"/>
      <c r="J170" s="132"/>
    </row>
    <row r="171" spans="1:10" x14ac:dyDescent="0.3">
      <c r="A171" s="90" t="s">
        <v>118</v>
      </c>
      <c r="B171" s="143">
        <v>6025</v>
      </c>
      <c r="C171" s="132"/>
      <c r="D171" s="132"/>
      <c r="E171" s="132"/>
      <c r="F171" s="132"/>
      <c r="G171" s="132"/>
      <c r="H171" s="132"/>
      <c r="I171" s="132"/>
      <c r="J171" s="132"/>
    </row>
    <row r="172" spans="1:10" x14ac:dyDescent="0.3">
      <c r="A172" s="90" t="s">
        <v>116</v>
      </c>
      <c r="B172" s="143">
        <v>6026</v>
      </c>
      <c r="C172" s="132"/>
      <c r="D172" s="132"/>
      <c r="E172" s="132"/>
      <c r="F172" s="132"/>
      <c r="G172" s="132"/>
      <c r="H172" s="132"/>
      <c r="I172" s="132"/>
      <c r="J172" s="132"/>
    </row>
    <row r="173" spans="1:10" ht="24" x14ac:dyDescent="0.3">
      <c r="A173" s="82" t="s">
        <v>96</v>
      </c>
      <c r="B173" s="46">
        <v>6030</v>
      </c>
      <c r="C173" s="132"/>
      <c r="D173" s="132"/>
      <c r="E173" s="132"/>
      <c r="F173" s="132"/>
      <c r="G173" s="132"/>
      <c r="H173" s="132"/>
      <c r="I173" s="132"/>
      <c r="J173" s="132"/>
    </row>
    <row r="174" spans="1:10" ht="22.8" x14ac:dyDescent="0.3">
      <c r="A174" s="145" t="s">
        <v>122</v>
      </c>
      <c r="B174" s="117"/>
      <c r="C174" s="132"/>
      <c r="D174" s="132"/>
      <c r="E174" s="132"/>
      <c r="F174" s="132"/>
      <c r="G174" s="132"/>
      <c r="H174" s="132"/>
      <c r="I174" s="132"/>
      <c r="J174" s="132"/>
    </row>
    <row r="175" spans="1:10" ht="24.6" x14ac:dyDescent="0.3">
      <c r="A175" s="146" t="s">
        <v>123</v>
      </c>
      <c r="B175" s="117">
        <v>6040</v>
      </c>
      <c r="C175" s="132"/>
      <c r="D175" s="132"/>
      <c r="E175" s="132"/>
      <c r="F175" s="132"/>
      <c r="G175" s="132"/>
      <c r="H175" s="132"/>
      <c r="I175" s="132"/>
      <c r="J175" s="132"/>
    </row>
    <row r="176" spans="1:10" ht="36" x14ac:dyDescent="0.3">
      <c r="A176" s="147" t="s">
        <v>124</v>
      </c>
      <c r="B176" s="117">
        <v>6050</v>
      </c>
      <c r="C176" s="132"/>
      <c r="D176" s="132"/>
      <c r="E176" s="132"/>
      <c r="F176" s="132"/>
      <c r="G176" s="132"/>
      <c r="H176" s="132"/>
      <c r="I176" s="132"/>
      <c r="J176" s="132"/>
    </row>
    <row r="177" spans="1:11" x14ac:dyDescent="0.3">
      <c r="A177" s="148" t="s">
        <v>125</v>
      </c>
      <c r="B177" s="108">
        <v>6051</v>
      </c>
      <c r="C177" s="132"/>
      <c r="D177" s="132"/>
      <c r="E177" s="132"/>
      <c r="F177" s="132"/>
      <c r="G177" s="132"/>
      <c r="H177" s="132"/>
      <c r="I177" s="132"/>
      <c r="J177" s="132"/>
    </row>
    <row r="178" spans="1:11" x14ac:dyDescent="0.3">
      <c r="A178" s="148" t="s">
        <v>126</v>
      </c>
      <c r="B178" s="108">
        <v>6052</v>
      </c>
      <c r="C178" s="132"/>
      <c r="D178" s="132"/>
      <c r="E178" s="132"/>
      <c r="F178" s="132"/>
      <c r="G178" s="132"/>
      <c r="H178" s="132"/>
      <c r="I178" s="132"/>
      <c r="J178" s="132"/>
    </row>
    <row r="179" spans="1:11" x14ac:dyDescent="0.3">
      <c r="A179" s="148" t="s">
        <v>127</v>
      </c>
      <c r="B179" s="108">
        <v>6053</v>
      </c>
      <c r="C179" s="132"/>
      <c r="D179" s="132"/>
      <c r="E179" s="132"/>
      <c r="F179" s="132"/>
      <c r="G179" s="132"/>
      <c r="H179" s="132"/>
      <c r="I179" s="132"/>
      <c r="J179" s="132"/>
    </row>
    <row r="180" spans="1:11" x14ac:dyDescent="0.3">
      <c r="A180" s="148" t="s">
        <v>128</v>
      </c>
      <c r="B180" s="108">
        <v>6054</v>
      </c>
      <c r="C180" s="132"/>
      <c r="D180" s="132"/>
      <c r="E180" s="132"/>
      <c r="F180" s="132"/>
      <c r="G180" s="132"/>
      <c r="H180" s="132"/>
      <c r="I180" s="132"/>
      <c r="J180" s="132"/>
    </row>
    <row r="181" spans="1:11" x14ac:dyDescent="0.3">
      <c r="A181" s="82" t="s">
        <v>120</v>
      </c>
      <c r="B181" s="117">
        <v>6060</v>
      </c>
      <c r="C181" s="132"/>
      <c r="D181" s="132"/>
      <c r="E181" s="132"/>
      <c r="F181" s="132"/>
      <c r="G181" s="132"/>
      <c r="H181" s="132"/>
      <c r="I181" s="132"/>
      <c r="J181" s="132"/>
    </row>
    <row r="182" spans="1:11" ht="48.6" x14ac:dyDescent="0.3">
      <c r="A182" s="149" t="s">
        <v>129</v>
      </c>
      <c r="B182" s="108">
        <v>6061</v>
      </c>
      <c r="C182" s="132"/>
      <c r="D182" s="132"/>
      <c r="E182" s="132"/>
      <c r="F182" s="132"/>
      <c r="G182" s="132"/>
      <c r="H182" s="132"/>
      <c r="I182" s="132"/>
      <c r="J182" s="132"/>
    </row>
    <row r="183" spans="1:11" ht="24.6" x14ac:dyDescent="0.3">
      <c r="A183" s="149" t="s">
        <v>130</v>
      </c>
      <c r="B183" s="108">
        <v>6062</v>
      </c>
      <c r="C183" s="132"/>
      <c r="D183" s="132"/>
      <c r="E183" s="132"/>
      <c r="F183" s="132"/>
      <c r="G183" s="132"/>
      <c r="H183" s="132"/>
      <c r="I183" s="132"/>
      <c r="J183" s="132"/>
    </row>
    <row r="184" spans="1:11" x14ac:dyDescent="0.3">
      <c r="A184" s="80" t="s">
        <v>131</v>
      </c>
      <c r="B184" s="117"/>
      <c r="C184" s="132"/>
      <c r="D184" s="132"/>
      <c r="E184" s="132"/>
      <c r="F184" s="132"/>
      <c r="G184" s="132"/>
      <c r="H184" s="132"/>
      <c r="I184" s="132"/>
      <c r="J184" s="132"/>
    </row>
    <row r="185" spans="1:11" x14ac:dyDescent="0.3">
      <c r="A185" s="82" t="s">
        <v>103</v>
      </c>
      <c r="B185" s="117">
        <v>6070</v>
      </c>
      <c r="C185" s="132"/>
      <c r="D185" s="132"/>
      <c r="E185" s="132"/>
      <c r="F185" s="132"/>
      <c r="G185" s="132"/>
      <c r="H185" s="132"/>
      <c r="I185" s="132"/>
      <c r="J185" s="132"/>
    </row>
    <row r="186" spans="1:11" x14ac:dyDescent="0.3">
      <c r="A186" s="82" t="s">
        <v>104</v>
      </c>
      <c r="B186" s="117">
        <v>6080</v>
      </c>
      <c r="C186" s="132"/>
      <c r="D186" s="132"/>
      <c r="E186" s="132"/>
      <c r="F186" s="132"/>
      <c r="G186" s="132"/>
      <c r="H186" s="132"/>
      <c r="I186" s="132"/>
      <c r="J186" s="132"/>
    </row>
    <row r="187" spans="1:11" ht="30.75" customHeight="1" x14ac:dyDescent="0.3">
      <c r="A187" s="125" t="s">
        <v>338</v>
      </c>
      <c r="B187" s="117">
        <v>6090</v>
      </c>
      <c r="C187" s="132"/>
      <c r="D187" s="132"/>
      <c r="E187" s="132"/>
      <c r="F187" s="132"/>
      <c r="G187" s="132"/>
      <c r="H187" s="132"/>
      <c r="I187" s="132"/>
      <c r="J187" s="132"/>
    </row>
    <row r="188" spans="1:11" x14ac:dyDescent="0.3">
      <c r="A188" s="371" t="s">
        <v>339</v>
      </c>
      <c r="B188" s="371"/>
      <c r="C188" s="371"/>
      <c r="D188" s="371"/>
      <c r="E188" s="371"/>
      <c r="F188" s="371"/>
      <c r="G188" s="371"/>
      <c r="H188" s="371"/>
      <c r="I188" s="371"/>
      <c r="J188" s="371"/>
    </row>
    <row r="189" spans="1:11" ht="36" x14ac:dyDescent="0.3">
      <c r="A189" s="150" t="s">
        <v>368</v>
      </c>
      <c r="B189" s="117">
        <v>6100</v>
      </c>
      <c r="C189" s="132"/>
      <c r="D189" s="132"/>
      <c r="E189" s="151" t="s">
        <v>340</v>
      </c>
      <c r="F189" s="151" t="s">
        <v>340</v>
      </c>
      <c r="G189" s="132"/>
      <c r="H189" s="132"/>
      <c r="I189" s="151" t="s">
        <v>340</v>
      </c>
      <c r="J189" s="151" t="s">
        <v>340</v>
      </c>
      <c r="K189" s="18"/>
    </row>
    <row r="190" spans="1:11" ht="36" x14ac:dyDescent="0.3">
      <c r="A190" s="82" t="s">
        <v>369</v>
      </c>
      <c r="B190" s="117">
        <v>6110</v>
      </c>
      <c r="C190" s="132"/>
      <c r="D190" s="132"/>
      <c r="E190" s="151" t="s">
        <v>340</v>
      </c>
      <c r="F190" s="151" t="s">
        <v>340</v>
      </c>
      <c r="G190" s="132"/>
      <c r="H190" s="132"/>
      <c r="I190" s="151" t="s">
        <v>340</v>
      </c>
      <c r="J190" s="151" t="s">
        <v>340</v>
      </c>
      <c r="K190" s="18"/>
    </row>
    <row r="191" spans="1:11" ht="36" x14ac:dyDescent="0.3">
      <c r="A191" s="82" t="s">
        <v>370</v>
      </c>
      <c r="B191" s="117">
        <v>6120</v>
      </c>
      <c r="C191" s="132"/>
      <c r="D191" s="132"/>
      <c r="E191" s="151" t="s">
        <v>340</v>
      </c>
      <c r="F191" s="151" t="s">
        <v>340</v>
      </c>
      <c r="G191" s="132"/>
      <c r="H191" s="132"/>
      <c r="I191" s="151" t="s">
        <v>340</v>
      </c>
      <c r="J191" s="151" t="s">
        <v>340</v>
      </c>
      <c r="K191" s="18"/>
    </row>
    <row r="192" spans="1:11" ht="36" x14ac:dyDescent="0.3">
      <c r="A192" s="82" t="s">
        <v>371</v>
      </c>
      <c r="B192" s="117">
        <v>6130</v>
      </c>
      <c r="C192" s="132"/>
      <c r="D192" s="132"/>
      <c r="E192" s="151" t="s">
        <v>340</v>
      </c>
      <c r="F192" s="151" t="s">
        <v>340</v>
      </c>
      <c r="G192" s="132"/>
      <c r="H192" s="132"/>
      <c r="I192" s="151" t="s">
        <v>340</v>
      </c>
      <c r="J192" s="151" t="s">
        <v>340</v>
      </c>
      <c r="K192" s="18"/>
    </row>
    <row r="194" spans="1:9" x14ac:dyDescent="0.3">
      <c r="A194" s="3" t="s">
        <v>98</v>
      </c>
      <c r="B194" s="4"/>
      <c r="C194" s="4"/>
      <c r="D194" s="327" t="s">
        <v>166</v>
      </c>
      <c r="E194" s="327"/>
      <c r="F194" s="5"/>
      <c r="G194" s="344"/>
      <c r="H194" s="344"/>
      <c r="I194" s="344"/>
    </row>
    <row r="195" spans="1:9" x14ac:dyDescent="0.3">
      <c r="A195" s="6" t="s">
        <v>97</v>
      </c>
      <c r="B195" s="1"/>
      <c r="C195" s="1"/>
      <c r="D195" s="330" t="s">
        <v>341</v>
      </c>
      <c r="E195" s="330"/>
      <c r="F195" s="6"/>
      <c r="G195" s="330" t="s">
        <v>168</v>
      </c>
      <c r="H195" s="330"/>
      <c r="I195" s="330"/>
    </row>
    <row r="197" spans="1:9" x14ac:dyDescent="0.3">
      <c r="A197" s="17" t="s">
        <v>147</v>
      </c>
    </row>
  </sheetData>
  <mergeCells count="21">
    <mergeCell ref="D194:E194"/>
    <mergeCell ref="G194:I194"/>
    <mergeCell ref="D195:E195"/>
    <mergeCell ref="G195:I195"/>
    <mergeCell ref="A2:J2"/>
    <mergeCell ref="A3:J3"/>
    <mergeCell ref="A4:J4"/>
    <mergeCell ref="A5:J5"/>
    <mergeCell ref="A7:A8"/>
    <mergeCell ref="B7:B8"/>
    <mergeCell ref="C7:F7"/>
    <mergeCell ref="G7:J7"/>
    <mergeCell ref="A150:J150"/>
    <mergeCell ref="A188:J188"/>
    <mergeCell ref="A11:J11"/>
    <mergeCell ref="A37:J37"/>
    <mergeCell ref="A10:J10"/>
    <mergeCell ref="A102:J102"/>
    <mergeCell ref="A115:J115"/>
    <mergeCell ref="A132:J132"/>
    <mergeCell ref="A143:J143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фін план</vt:lpstr>
      <vt:lpstr>1_ кап інвестиції</vt:lpstr>
      <vt:lpstr>2_ кап будівництво</vt:lpstr>
      <vt:lpstr>3_ залучені кошти</vt:lpstr>
      <vt:lpstr>4_ персонал</vt:lpstr>
      <vt:lpstr>5_майно</vt:lpstr>
      <vt:lpstr>6_транспорт</vt:lpstr>
      <vt:lpstr>ЗВІТ</vt:lpstr>
      <vt:lpstr>'фін план'!Область_печати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Олена Городько</cp:lastModifiedBy>
  <cp:lastPrinted>2025-02-14T08:14:36Z</cp:lastPrinted>
  <dcterms:created xsi:type="dcterms:W3CDTF">2021-10-04T06:32:37Z</dcterms:created>
  <dcterms:modified xsi:type="dcterms:W3CDTF">2026-03-04T11:29:02Z</dcterms:modified>
</cp:coreProperties>
</file>