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orodko\Desktop\"/>
    </mc:Choice>
  </mc:AlternateContent>
  <bookViews>
    <workbookView xWindow="0" yWindow="0" windowWidth="23040" windowHeight="8496" tabRatio="822"/>
  </bookViews>
  <sheets>
    <sheet name="фін план" sheetId="1" r:id="rId1"/>
    <sheet name="кап інвестиції" sheetId="2" r:id="rId2"/>
    <sheet name="кап будівництво" sheetId="3" r:id="rId3"/>
    <sheet name="залучені кошти" sheetId="4" r:id="rId4"/>
    <sheet name="трудові ресурси" sheetId="5" r:id="rId5"/>
    <sheet name="майно" sheetId="6" r:id="rId6"/>
    <sheet name="транспорт" sheetId="7" r:id="rId7"/>
    <sheet name="бізнес" sheetId="8" r:id="rId8"/>
    <sheet name="структура операц витрат за КВЕД" sheetId="10" r:id="rId9"/>
    <sheet name="ЗВІТ!" sheetId="12" r:id="rId10"/>
  </sheets>
  <calcPr calcId="162913"/>
</workbook>
</file>

<file path=xl/calcChain.xml><?xml version="1.0" encoding="utf-8"?>
<calcChain xmlns="http://schemas.openxmlformats.org/spreadsheetml/2006/main">
  <c r="F73" i="1" l="1"/>
  <c r="G73" i="1"/>
  <c r="H73" i="1"/>
  <c r="I73" i="1"/>
  <c r="J73" i="1"/>
  <c r="D73" i="1"/>
  <c r="E73" i="1"/>
  <c r="C73" i="1"/>
  <c r="J90" i="1"/>
  <c r="J89" i="1"/>
  <c r="I90" i="1"/>
  <c r="I89" i="1"/>
  <c r="H90" i="1"/>
  <c r="H89" i="1"/>
  <c r="G90" i="1"/>
  <c r="G89" i="1"/>
  <c r="D230" i="1" l="1"/>
  <c r="C230" i="1"/>
  <c r="C176" i="1" l="1"/>
  <c r="C179" i="1" s="1"/>
  <c r="D98" i="1"/>
  <c r="D176" i="1" s="1"/>
  <c r="D179" i="1" s="1"/>
  <c r="C98" i="1"/>
  <c r="C99" i="1"/>
  <c r="E98" i="1"/>
  <c r="E176" i="1" s="1"/>
  <c r="E179" i="1" s="1"/>
  <c r="D74" i="1"/>
  <c r="E74" i="1"/>
  <c r="C74" i="1"/>
  <c r="D174" i="1"/>
  <c r="E174" i="1"/>
  <c r="C174" i="1"/>
  <c r="D42" i="1" l="1"/>
  <c r="E42" i="1"/>
  <c r="F42" i="1"/>
  <c r="G42" i="1"/>
  <c r="H42" i="1"/>
  <c r="I42" i="1"/>
  <c r="J42" i="1"/>
  <c r="C42" i="1"/>
  <c r="J218" i="1" l="1"/>
  <c r="I218" i="1"/>
  <c r="H218" i="1"/>
  <c r="G218" i="1"/>
  <c r="E218" i="1"/>
  <c r="D218" i="1"/>
  <c r="G245" i="1" l="1"/>
  <c r="J213" i="1"/>
  <c r="I213" i="1"/>
  <c r="I212" i="1"/>
  <c r="H213" i="1"/>
  <c r="H212" i="1"/>
  <c r="G213" i="1"/>
  <c r="G212" i="1"/>
  <c r="J212" i="1"/>
  <c r="J215" i="1"/>
  <c r="J210" i="1" l="1"/>
  <c r="F224" i="1" l="1"/>
  <c r="F222" i="1"/>
  <c r="F221" i="1"/>
  <c r="F219" i="1"/>
  <c r="F210" i="1"/>
  <c r="F215" i="1"/>
  <c r="F213" i="1"/>
  <c r="F212" i="1"/>
  <c r="J179" i="1"/>
  <c r="F179" i="1"/>
  <c r="F182" i="1"/>
  <c r="J186" i="1"/>
  <c r="F134" i="1"/>
  <c r="F136" i="1"/>
  <c r="F115" i="1"/>
  <c r="H98" i="1"/>
  <c r="I98" i="1"/>
  <c r="F99" i="1"/>
  <c r="J98" i="1"/>
  <c r="G98" i="1"/>
  <c r="F57" i="1"/>
  <c r="F55" i="1"/>
  <c r="I40" i="1"/>
  <c r="H40" i="1"/>
  <c r="F40" i="1"/>
  <c r="G40" i="1" s="1"/>
  <c r="J40" i="1" l="1"/>
  <c r="J185" i="1"/>
  <c r="E212" i="1"/>
  <c r="E213" i="1"/>
  <c r="E215" i="1"/>
  <c r="E210" i="1"/>
  <c r="J219" i="1" l="1"/>
  <c r="I219" i="1"/>
  <c r="H219" i="1"/>
  <c r="G219" i="1"/>
  <c r="I210" i="1" l="1"/>
  <c r="I215" i="1"/>
  <c r="H210" i="1"/>
  <c r="I209" i="1" l="1"/>
  <c r="G210" i="1"/>
  <c r="J221" i="1"/>
  <c r="I221" i="1"/>
  <c r="H221" i="1"/>
  <c r="G221" i="1"/>
  <c r="J209" i="1"/>
  <c r="G215" i="1"/>
  <c r="H209" i="1"/>
  <c r="H215" i="1"/>
  <c r="J222" i="1"/>
  <c r="I222" i="1"/>
  <c r="G222" i="1"/>
  <c r="H222" i="1"/>
  <c r="J224" i="1"/>
  <c r="I224" i="1"/>
  <c r="H224" i="1"/>
  <c r="G224" i="1"/>
  <c r="I99" i="1"/>
  <c r="G174" i="1"/>
  <c r="G209" i="1" l="1"/>
  <c r="J52" i="1"/>
  <c r="J51" i="1" s="1"/>
  <c r="G52" i="1"/>
  <c r="G51" i="1" s="1"/>
  <c r="F52" i="1"/>
  <c r="I52" i="1"/>
  <c r="I51" i="1" s="1"/>
  <c r="H52" i="1"/>
  <c r="H51" i="1" s="1"/>
  <c r="E101" i="1"/>
  <c r="H174" i="1" l="1"/>
  <c r="I174" i="1"/>
  <c r="J174" i="1"/>
  <c r="I175" i="1"/>
  <c r="G99" i="1"/>
  <c r="G175" i="1" s="1"/>
  <c r="H99" i="1"/>
  <c r="H175" i="1" s="1"/>
  <c r="J99" i="1"/>
  <c r="J175" i="1" s="1"/>
  <c r="I48" i="1"/>
  <c r="J48" i="1"/>
  <c r="H48" i="1"/>
  <c r="G48" i="1"/>
  <c r="E230" i="1" l="1"/>
  <c r="J230" i="1"/>
  <c r="D209" i="1"/>
  <c r="E209" i="1"/>
  <c r="F209" i="1"/>
  <c r="C209" i="1"/>
  <c r="D200" i="1"/>
  <c r="E200" i="1"/>
  <c r="F200" i="1"/>
  <c r="C200" i="1"/>
  <c r="F174" i="1" l="1"/>
  <c r="D99" i="1"/>
  <c r="D175" i="1" s="1"/>
  <c r="E99" i="1"/>
  <c r="C175" i="1"/>
  <c r="C182" i="1" s="1"/>
  <c r="D52" i="1"/>
  <c r="D51" i="1" s="1"/>
  <c r="E52" i="1"/>
  <c r="E51" i="1" s="1"/>
  <c r="C52" i="1"/>
  <c r="F48" i="1"/>
  <c r="D48" i="1"/>
  <c r="E48" i="1"/>
  <c r="C48" i="1"/>
  <c r="E175" i="1" l="1"/>
  <c r="F51" i="1"/>
  <c r="F106" i="1"/>
  <c r="F98" i="1" s="1"/>
  <c r="F175" i="1" l="1"/>
</calcChain>
</file>

<file path=xl/sharedStrings.xml><?xml version="1.0" encoding="utf-8"?>
<sst xmlns="http://schemas.openxmlformats.org/spreadsheetml/2006/main" count="1040" uniqueCount="524">
  <si>
    <t>"ЗАТВЕРДЖЕНО"</t>
  </si>
  <si>
    <t>М.П.</t>
  </si>
  <si>
    <t>Проект</t>
  </si>
  <si>
    <t>Уточнений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</si>
  <si>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</si>
  <si>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</si>
  <si>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</si>
  <si>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</si>
  <si>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</si>
  <si>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</si>
  <si>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</si>
  <si>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</si>
  <si>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</si>
  <si>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</si>
  <si>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</si>
  <si>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</si>
  <si>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</si>
  <si>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</si>
  <si>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</si>
  <si>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</si>
  <si>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</si>
  <si>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</si>
  <si>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</si>
  <si>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</si>
  <si>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</si>
  <si>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</si>
  <si>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Плановий рік  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</si>
  <si>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</si>
  <si>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</si>
  <si>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</si>
  <si>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</si>
  <si>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</si>
  <si>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</si>
  <si>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</si>
  <si>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І.І. Доходи</t>
  </si>
  <si>
    <t>Дохід з державного (обласного) бюджету за цільовими програмами, в т.ч.:</t>
  </si>
  <si>
    <t>…</t>
  </si>
  <si>
    <t>Дохід з місцевого бюджету за цільовими програмами, в т.ч.:</t>
  </si>
  <si>
    <t>Інші доходи від операційної діяльності, в т.ч.:</t>
  </si>
  <si>
    <t>дохід від оренди активів</t>
  </si>
  <si>
    <t>дохід від реалізації майна</t>
  </si>
  <si>
    <t>надходження коштів як компенсація орендарем комунальних послуг</t>
  </si>
  <si>
    <t>дохід від одержаних грантів та субсідій</t>
  </si>
  <si>
    <t>благодійні внески від громадян та організацій тощо</t>
  </si>
  <si>
    <t xml:space="preserve">інші доходи </t>
  </si>
  <si>
    <t>відшкодування збитків від надзвичайних ситуацій, стихійного лиха, пожеж, техногенних аварій тощо</t>
  </si>
  <si>
    <t>І.ІІ. Видатки</t>
  </si>
  <si>
    <t>Собівартість реалізованої продукції (товарів, робіт, послуг), у тому числі:</t>
  </si>
  <si>
    <t>Витрати на паливо-мастильні матеріали</t>
  </si>
  <si>
    <t>Витрати на комунальні послуги та енергоносії, в т.ч.:</t>
  </si>
  <si>
    <t>витрати на електроенергію</t>
  </si>
  <si>
    <t>витрати на водопостачання та водовідведення</t>
  </si>
  <si>
    <t>витрати на природний газ</t>
  </si>
  <si>
    <t>витрати на тверде паливо</t>
  </si>
  <si>
    <t>витрати на теплопостачання</t>
  </si>
  <si>
    <t>Оплата послуг (крім комунальних)</t>
  </si>
  <si>
    <t>Витрати на оплату праці</t>
  </si>
  <si>
    <t>Відрахування на соціальні заходи</t>
  </si>
  <si>
    <t>Витрати на відрядження</t>
  </si>
  <si>
    <t>Витрати, що здійснюються для підтримки обєкта в робочому стані (проведення ремонту, технічного огляду, нагляду, обслуговування тощо)</t>
  </si>
  <si>
    <t>Амортизація</t>
  </si>
  <si>
    <t>Інші витрати, в т.ч.:</t>
  </si>
  <si>
    <t>Адміністративні витрати, в т.ч.:</t>
  </si>
  <si>
    <t>Витрати на товари, заходи, в т.ч.:</t>
  </si>
  <si>
    <t>сума рядків 1311,1312-1316</t>
  </si>
  <si>
    <t>витрати на придбання та супровід програмного забезпечення</t>
  </si>
  <si>
    <t>витрати на службові відрядження</t>
  </si>
  <si>
    <t>витрати на зв'язок та інтернет</t>
  </si>
  <si>
    <t>витрати на обслуговування орг. техніки</t>
  </si>
  <si>
    <t>Витрати на страхові та рєестраційні послуги</t>
  </si>
  <si>
    <t>Витрати на аудіторські послуги</t>
  </si>
  <si>
    <t>Консультаційні та інформаційні послуги</t>
  </si>
  <si>
    <t>Юридичні та нотариальні послуги</t>
  </si>
  <si>
    <t>Витрати на ремонт та запасні частини до транспортних засобів</t>
  </si>
  <si>
    <t>Витрати на комунальні послуги та енергоносії</t>
  </si>
  <si>
    <t>Витрати на охорону праці та навчання працівників</t>
  </si>
  <si>
    <t>Інші адміністративні витрати, в т.ч.:</t>
  </si>
  <si>
    <t>Інші витрати від операційної діяльності, в т.ч.:</t>
  </si>
  <si>
    <t>Витрати на збут, в т.ч.:</t>
  </si>
  <si>
    <t>сума рядків 1510-1550</t>
  </si>
  <si>
    <t>Матеріальні затрати</t>
  </si>
  <si>
    <t>Інші операційні витрати, в т.ч.:</t>
  </si>
  <si>
    <t>витрати на рекламу, гарантійний ремонт (обслуговування) тощо</t>
  </si>
  <si>
    <t>Інші фінансові витрати, усього, у тому числі (розшифрувати):</t>
  </si>
  <si>
    <t>ІІ. Елементи операційних витрат</t>
  </si>
  <si>
    <t>Витрати на оплату праці, в т.ч.:</t>
  </si>
  <si>
    <t>у т.ч. за рахунок місцевого бюджету</t>
  </si>
  <si>
    <t>Інші операційні витрати</t>
  </si>
  <si>
    <t>РАЗОМ (сума рядків 2000,2010,2020,2030,2040,2050)</t>
  </si>
  <si>
    <t>ІІІ. Інвестиційна діяльність</t>
  </si>
  <si>
    <t>Доходи від інвестиційної діяльності, у т.ч.:</t>
  </si>
  <si>
    <t>сума рядків 3001,3002</t>
  </si>
  <si>
    <t>доходи з місцевого бюджету цільового фінансування по капітальних видатках</t>
  </si>
  <si>
    <t>дохід з інших джерел по капітальних видатках</t>
  </si>
  <si>
    <t>Капітальні інвестиції, усього, у тому числі:</t>
  </si>
  <si>
    <t>сума рядків 3110, 3120, 3130, 3140, 3150, 3160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</si>
  <si>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</si>
  <si>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</si>
  <si>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</si>
  <si>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</si>
  <si>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</si>
  <si>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</si>
  <si>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</si>
  <si>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</si>
  <si>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>сума рядків 4001-4003, 4010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</si>
  <si>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</si>
  <si>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</si>
  <si>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</si>
  <si>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</si>
  <si>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</si>
  <si>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сума рядків 4021-4023, 4030</t>
  </si>
  <si>
    <t>Інші витрати (розшифрувати)</t>
  </si>
  <si>
    <t>V. Фінансовий результат діяльності</t>
  </si>
  <si>
    <t xml:space="preserve">Чистий фінансовий результат,
у тому числі:
</t>
  </si>
  <si>
    <t>прибуток</t>
  </si>
  <si>
    <t>збиток</t>
  </si>
  <si>
    <t>Дані про персонал та витрати на оплату праці</t>
  </si>
  <si>
    <t>на 1.01</t>
  </si>
  <si>
    <t>на 1.04</t>
  </si>
  <si>
    <t>на 1.07</t>
  </si>
  <si>
    <t>на 1.10</t>
  </si>
  <si>
    <t xml:space="preserve">Середня кількість працівників
(штатних працівників, зовнішніх сумісників та працівників, які працюють
за цивільно-правовими договорами), у тому числі:
</t>
  </si>
  <si>
    <t>Витрати на оплату праці (грн.), усього, в тому числі:</t>
  </si>
  <si>
    <t xml:space="preserve">Середньомісячні витрати на оплату праці
одного працівника (грн), усього, у тому числі:
</t>
  </si>
  <si>
    <t>Заборгованість перед працівниками за заробітною платою</t>
  </si>
  <si>
    <t>Сплата податків, зборів та інших обов’язкових платежів</t>
  </si>
  <si>
    <t>податок на доходи фізичних осіб</t>
  </si>
  <si>
    <t>земельний податок</t>
  </si>
  <si>
    <t>орендна плата</t>
  </si>
  <si>
    <t>інші податки та збори (розшифрувати)</t>
  </si>
  <si>
    <t>Відомості про заборгованість</t>
  </si>
  <si>
    <t>Дебіторська заборгованість</t>
  </si>
  <si>
    <t>Кредиторська заборгованість</t>
  </si>
  <si>
    <t>Вартість основних засобів</t>
  </si>
  <si>
    <t>______________________</t>
  </si>
  <si>
    <t xml:space="preserve">                                (посада)</t>
  </si>
  <si>
    <t xml:space="preserve">         (Власне ім'я, ПРІЗВИЩЕ)    </t>
  </si>
  <si>
    <t>Виконавець</t>
  </si>
  <si>
    <t>Джерела капітальних інвестицій</t>
  </si>
  <si>
    <t>тис.грн. (без ПДВ)</t>
  </si>
  <si>
    <t>№ з/п</t>
  </si>
  <si>
    <t>Найменування об'єкта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</si>
  <si>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</si>
  <si>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</si>
  <si>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</si>
  <si>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</si>
  <si>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Усього</t>
  </si>
  <si>
    <t>рік</t>
  </si>
  <si>
    <t>у тому числі за кварталами</t>
  </si>
  <si>
    <t>І</t>
  </si>
  <si>
    <t>ІІ</t>
  </si>
  <si>
    <t>ІІІ</t>
  </si>
  <si>
    <t>ІV</t>
  </si>
  <si>
    <t>придбання (виготовлення) основних засобів (розшифрувати)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</si>
  <si>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</si>
  <si>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дообладнення, реконструкція) (розшифрувати)</t>
  </si>
  <si>
    <t>Відсоток</t>
  </si>
  <si>
    <t>_______________________</t>
  </si>
  <si>
    <t xml:space="preserve">                  (посада)</t>
  </si>
  <si>
    <t xml:space="preserve">                    (підпис)</t>
  </si>
  <si>
    <t>Таблиця 2</t>
  </si>
  <si>
    <t>Капітальне будівництво</t>
  </si>
  <si>
    <t>(рядок 3110 Фінансового плану)</t>
  </si>
  <si>
    <t>тис.грн., без ПДВ</t>
  </si>
  <si>
    <t>Найменування обєкта</t>
  </si>
  <si>
    <t>Рік початку і закінчення будівництва</t>
  </si>
  <si>
    <t>Загальна кошторисна вартість</t>
  </si>
  <si>
    <t>Первисна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</si>
  <si>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</si>
  <si>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</si>
  <si>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у разі затвердження зазначити субєкт управління, яким затверджено та відповідний документ)</t>
  </si>
  <si>
    <t>Документ, яким затверджений титул будови, із зазначенням субєкта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</si>
  <si>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</si>
  <si>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</si>
  <si>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>у тому числі:</t>
  </si>
  <si>
    <t>власні кошти</t>
  </si>
  <si>
    <t>кредитні кошти</t>
  </si>
  <si>
    <t>інші джерела (зазначити джерело)</t>
  </si>
  <si>
    <t>Таблиця 3</t>
  </si>
  <si>
    <t>Інформація щодо отримання та повернення залучених коштів</t>
  </si>
  <si>
    <t>грн.</t>
  </si>
  <si>
    <t>Зобов'язання</t>
  </si>
  <si>
    <t>Заборгованість за кредитами на початок ________ року</t>
  </si>
  <si>
    <t>План із залучення коштів</t>
  </si>
  <si>
    <t>План з повернення коштів</t>
  </si>
  <si>
    <t>Заборгованість за кредитами на кінець ________ року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</si>
  <si>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</si>
  <si>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</si>
  <si>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</si>
  <si>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 (+/-)</t>
  </si>
  <si>
    <t>курсові різниці (відсотки) (+/-)</t>
  </si>
  <si>
    <t>Сума основного боргу</t>
  </si>
  <si>
    <t>відсотки нараховані</t>
  </si>
  <si>
    <t>Довгострокові зобов'язання, усього, у тому числі:</t>
  </si>
  <si>
    <t>Короткострокові зобов'язання, усього, у тому числі:</t>
  </si>
  <si>
    <t>Інші фінансові зобов'язання, усього, у тому числі:</t>
  </si>
  <si>
    <t>на 20____ рік</t>
  </si>
  <si>
    <t>Назва показника</t>
  </si>
  <si>
    <t>Плановий рік (всього)</t>
  </si>
  <si>
    <t>у тому числі</t>
  </si>
  <si>
    <t>всього</t>
  </si>
  <si>
    <t>в т.ч. адмінперсонал</t>
  </si>
  <si>
    <t>Облікова  кількість штатних працівників*</t>
  </si>
  <si>
    <t>Середня кількість штатних працівників за звітний період*</t>
  </si>
  <si>
    <t>Кількість вакантних місць</t>
  </si>
  <si>
    <t>Вибуло працівників (шт.од.)</t>
  </si>
  <si>
    <t>Фонд оплати праці штатних працівників (тис.грн.) в тому числі</t>
  </si>
  <si>
    <t>5.1.</t>
  </si>
  <si>
    <t>основна</t>
  </si>
  <si>
    <t>5.2.</t>
  </si>
  <si>
    <t>додаткова</t>
  </si>
  <si>
    <t>5.2.1.</t>
  </si>
  <si>
    <t>надбавки та доплати</t>
  </si>
  <si>
    <t>5.2.2.</t>
  </si>
  <si>
    <t>премії</t>
  </si>
  <si>
    <t>5.2.3.</t>
  </si>
  <si>
    <t>індексація</t>
  </si>
  <si>
    <t>5.2.4.</t>
  </si>
  <si>
    <t>матеріальна допомога</t>
  </si>
  <si>
    <t>5.2.5.</t>
  </si>
  <si>
    <t>відпускні</t>
  </si>
  <si>
    <t>5.2.6.</t>
  </si>
  <si>
    <t>інші заохочувальні та компенсаційні виплати (за вислугу років, за підсумками роботи за рік, тощо)</t>
  </si>
  <si>
    <t>Середньомісячна заробітна плата штатних працівників</t>
  </si>
  <si>
    <t>Сеоредньоспискова чисельнисть працівників за договорами (цивільно-правовий договір, договір-підряду, тощо) за звітний період</t>
  </si>
  <si>
    <t>Фонд оплати праці працівників за договорами (тис.грн.)</t>
  </si>
  <si>
    <t>ВСЬОГО ФОНД ОПЛАТИ ПРАЦІ (тис.грн.)</t>
  </si>
  <si>
    <t xml:space="preserve">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</si>
  <si>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>Таблиця 5</t>
  </si>
  <si>
    <t>Відомості про майно</t>
  </si>
  <si>
    <t>Назва майна</t>
  </si>
  <si>
    <t>Місце знаходження</t>
  </si>
  <si>
    <t>Балансова вартість (тис.грн.) на 01.01.20__ р.</t>
  </si>
  <si>
    <t>Сума нарахованого зносу (тис.грн.)</t>
  </si>
  <si>
    <t>Залишкова вартість (тис.грн.) на 01.01.20__ р.</t>
  </si>
  <si>
    <t xml:space="preserve">Фактичний стан майна </t>
  </si>
  <si>
    <t>Земельні ділянки</t>
  </si>
  <si>
    <t>в т.ч. передано в оренду</t>
  </si>
  <si>
    <t>Будинки та споруди</t>
  </si>
  <si>
    <t>Машини та обладнання</t>
  </si>
  <si>
    <t>Транспортні засоби</t>
  </si>
  <si>
    <t>Інструменти, прилади, інвентар</t>
  </si>
  <si>
    <t>Інші основні засоби</t>
  </si>
  <si>
    <t>Всього</t>
  </si>
  <si>
    <t>Таблиця 6</t>
  </si>
  <si>
    <t>Транспортні витрати</t>
  </si>
  <si>
    <t xml:space="preserve">Витрати, повязані з використанням власних службових автомобілів </t>
  </si>
  <si>
    <t>Марка</t>
  </si>
  <si>
    <t>Рік придбання</t>
  </si>
  <si>
    <t>Мета використання</t>
  </si>
  <si>
    <t>Витрати, усього</t>
  </si>
  <si>
    <t>Плановий рік до плану поточного року, %</t>
  </si>
  <si>
    <t>Плановий рік до факту минулого року, %</t>
  </si>
  <si>
    <t>факт минулого року</t>
  </si>
  <si>
    <t>плановий рік</t>
  </si>
  <si>
    <t>Витрати на оренду службових автомобілів</t>
  </si>
  <si>
    <t>Договір</t>
  </si>
  <si>
    <t>Дата початку оренди</t>
  </si>
  <si>
    <t>Вид діяльності 1</t>
  </si>
  <si>
    <t>Вид діяльності 2</t>
  </si>
  <si>
    <t>Разом: 100%</t>
  </si>
  <si>
    <t>на зміцнення матеріально-технічної бази підприємства</t>
  </si>
  <si>
    <t>на покращення якості послуг</t>
  </si>
  <si>
    <t>виконання зобов’язань по виплаті заробітної плати</t>
  </si>
  <si>
    <t>оплата податків та зборів, за спожиті енергоносії, тощо</t>
  </si>
  <si>
    <t>придбання матеріалів, запасних частин, оплата робіт, послуг для стабільної роботи підприємств та підготовки їх до роботи в осінньо-зимовий період, тощо</t>
  </si>
  <si>
    <t>подолання наслідків стихії, надзвичайних ситуацій та аварій</t>
  </si>
  <si>
    <t>вивезення твердих побутових відходів</t>
  </si>
  <si>
    <t>надання ритуальних послуг</t>
  </si>
  <si>
    <t>послуги з водопостачання</t>
  </si>
  <si>
    <t>послуги з водовідведення</t>
  </si>
  <si>
    <t>управління багатоквартирними будинками</t>
  </si>
  <si>
    <t>надання інших послуг (послуги автотранспорту, виконання інших робіт)</t>
  </si>
  <si>
    <t>за окремим видом діяльності, згідно КВЕД</t>
  </si>
  <si>
    <t>Витрати на матеріали та сировину, в т.ч.:</t>
  </si>
  <si>
    <t xml:space="preserve">витрати на сировину і основні матеріали </t>
  </si>
  <si>
    <t>на проведення заходів з комплексного благоустрою населених пунктів</t>
  </si>
  <si>
    <t>поховання померлих одиноких громадян</t>
  </si>
  <si>
    <t>відрахування до профспілки</t>
  </si>
  <si>
    <t>Організаційно-технічні послуги</t>
  </si>
  <si>
    <t>1461…</t>
  </si>
  <si>
    <t>обладнання та устаткування</t>
  </si>
  <si>
    <t xml:space="preserve">запасні частини </t>
  </si>
  <si>
    <t>плата за розрахунково-касове обслуговування (інші послуги банків), штрафи, пені, неустойки тощо</t>
  </si>
  <si>
    <t>Фінансовий результат від операційної діяльності</t>
  </si>
  <si>
    <t>Фінансовий результат від звичайної діяльності до оподаткування</t>
  </si>
  <si>
    <t>Усього витрат (сума рядків 1100, 1300, 1500, 1600, 1700, 1800, 3100, 4020)</t>
  </si>
  <si>
    <t>VІ. Розподіл чистого прибутку</t>
  </si>
  <si>
    <t>Відрахування частини прибутку (доходу) до бюджету</t>
  </si>
  <si>
    <t>Залишок нерозподіленого прибутку (непокритого збитку) на початок звітного періоду</t>
  </si>
  <si>
    <t>Розвиток виробництва</t>
  </si>
  <si>
    <t>у тому числі за основними видами діяльності згідно з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</si>
  <si>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</si>
  <si>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</si>
  <si>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</si>
  <si>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</si>
  <si>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>на розвиток виробництва (виробничі інвестиції), інше використання прибутку тощо</t>
  </si>
  <si>
    <t>загальновиробничий персонал</t>
  </si>
  <si>
    <t>адміністративно-управлінський персонал, в т.ч.:</t>
  </si>
  <si>
    <t>керівник підприємства за контрактом</t>
  </si>
  <si>
    <t>професіонали</t>
  </si>
  <si>
    <t>керівники</t>
  </si>
  <si>
    <t xml:space="preserve">фахівці </t>
  </si>
  <si>
    <t>технічні службовці</t>
  </si>
  <si>
    <t>робочі основного фонду</t>
  </si>
  <si>
    <t>7002/1</t>
  </si>
  <si>
    <t>7002/2</t>
  </si>
  <si>
    <t>7002/3</t>
  </si>
  <si>
    <t>7002/4</t>
  </si>
  <si>
    <t>7012/1</t>
  </si>
  <si>
    <t>7012/2</t>
  </si>
  <si>
    <t>7012/3</t>
  </si>
  <si>
    <t>7012/4</t>
  </si>
  <si>
    <t>7022/1</t>
  </si>
  <si>
    <t>7022/2</t>
  </si>
  <si>
    <t>7022/3</t>
  </si>
  <si>
    <t>7022/4</t>
  </si>
  <si>
    <t>податок на прибуток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</si>
  <si>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</si>
  <si>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</si>
  <si>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</si>
  <si>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</si>
  <si>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 xml:space="preserve">Інші податки </t>
  </si>
  <si>
    <t>Сплата поточних податків та обов’язкових платежів до бюджету, у т.ч.:</t>
  </si>
  <si>
    <t>погашення реструктуризованих та відстрочених сум, що підлягають сплаті у поточному році:</t>
  </si>
  <si>
    <t>до бюджету</t>
  </si>
  <si>
    <t>до державних цільових фондів</t>
  </si>
  <si>
    <t>неустойки (штрафи, пені)</t>
  </si>
  <si>
    <t>Погашення податкової заборгованості, у т.ч.:</t>
  </si>
  <si>
    <t>внески до фондів соціального страхування</t>
  </si>
  <si>
    <t xml:space="preserve">інші платежі </t>
  </si>
  <si>
    <t>Внески до державних цільових фондів, у т.ч.:</t>
  </si>
  <si>
    <t>Інші обов’язкові платежі, у т.ч.:</t>
  </si>
  <si>
    <t>місцеві податки та збори, в т.ч.:</t>
  </si>
  <si>
    <t>7071/1</t>
  </si>
  <si>
    <t>7071/2</t>
  </si>
  <si>
    <t>7071/3</t>
  </si>
  <si>
    <t>7071/4</t>
  </si>
  <si>
    <t>*По ІНСТРУКЦІЇ ЗІ СТАТИСТИКИ КІЛЬКОСТІ ПРАЦІВНИКІВ, затверджена наказом Державного комітету статистики України від 28.09.2005 р. №286</t>
  </si>
  <si>
    <t>Види діяльності  (вказати всі види діяльності)</t>
  </si>
  <si>
    <t>Питома вага в загальному обсязі реалізації товарів, робіт, послуг, %</t>
  </si>
  <si>
    <t>ЗВІТ ПРО ВИКОНАННЯ ФІНАНСОВОГО ПЛАНУ</t>
  </si>
  <si>
    <t>(назва підприємства)</t>
  </si>
  <si>
    <t>за ____________ 20__ року</t>
  </si>
  <si>
    <t>Показники </t>
  </si>
  <si>
    <t>Код рядка</t>
  </si>
  <si>
    <t>Звітний період (___________ 20__ року)</t>
  </si>
  <si>
    <t>Звітний період наростаючим підсумком з початку року</t>
  </si>
  <si>
    <t>план</t>
  </si>
  <si>
    <t>факт</t>
  </si>
  <si>
    <t>відхилення, +/-            (ст.4 - ст.3)</t>
  </si>
  <si>
    <t>відхилення, %  (ст.4/ст.3)х100</t>
  </si>
  <si>
    <t>відхилення, +/-            (ст.8 - ст.7)</t>
  </si>
  <si>
    <t>відхилення, %  (ст.8/ст.7)х100</t>
  </si>
  <si>
    <t>1 </t>
  </si>
  <si>
    <t>2 </t>
  </si>
  <si>
    <t>І. Формування фінансових результатів</t>
  </si>
  <si>
    <t>І.І.Доходи</t>
  </si>
  <si>
    <t>х</t>
  </si>
  <si>
    <t>у загальних доходах</t>
  </si>
  <si>
    <t>у загальних видатках</t>
  </si>
  <si>
    <t xml:space="preserve">Інформація про бізнес підприємства </t>
  </si>
  <si>
    <t>Таблиця 7</t>
  </si>
  <si>
    <t>Структура операційних витрат з реалізованої продукції (робіт, послуг) за основними видами економічної діяльності</t>
  </si>
  <si>
    <t>Вид діяльності</t>
  </si>
  <si>
    <t>за рахунок власних коштів</t>
  </si>
  <si>
    <t>за рахунок місцевого бюджету</t>
  </si>
  <si>
    <t>За елементами витрат</t>
  </si>
  <si>
    <t>Відрахування на соціальні заходи, в т.ч.:</t>
  </si>
  <si>
    <t>Матеріальні затрати, в т.ч.:</t>
  </si>
  <si>
    <t>тис.грн. (0,000)</t>
  </si>
  <si>
    <t>Таблиця 8</t>
  </si>
  <si>
    <t>(підпис)</t>
  </si>
  <si>
    <t>Затверджений</t>
  </si>
  <si>
    <t>Факт __________ року</t>
  </si>
  <si>
    <t>Уточнений фінансовий план __________ року</t>
  </si>
  <si>
    <r>
      <t xml:space="preserve">Орган управління  </t>
    </r>
    <r>
      <rPr>
        <b/>
        <i/>
        <sz val="10"/>
        <rFont val="Times New Roman"/>
        <family val="1"/>
        <charset val="204"/>
      </rPr>
      <t xml:space="preserve"> </t>
    </r>
  </si>
  <si>
    <t>Податок на додану вартість</t>
  </si>
  <si>
    <t>Чистий дохід (виручка) від реалізації продукції (товарів, робіт, послуг) без ПДВ, в т.ч.:</t>
  </si>
  <si>
    <t>Ддохід (виручка) від реалізації продукції (товарів, робіт, послуг), в т.ч.:</t>
  </si>
  <si>
    <t>шини, акумулятори</t>
  </si>
  <si>
    <t>Витрати на культурно-масові заходи</t>
  </si>
  <si>
    <t>1441…</t>
  </si>
  <si>
    <t>Факт ___________ року</t>
  </si>
  <si>
    <t>Уточнений фінансовий план _________ року</t>
  </si>
  <si>
    <t>факт ________ року</t>
  </si>
  <si>
    <t>уточнений фінансовий план _________ року</t>
  </si>
  <si>
    <t>Показники</t>
  </si>
  <si>
    <t>Одиниця вимиру</t>
  </si>
  <si>
    <t>І  кв.</t>
  </si>
  <si>
    <t>ІІ  кв.</t>
  </si>
  <si>
    <t>ІІІ  кв.</t>
  </si>
  <si>
    <t>ІV кв.</t>
  </si>
  <si>
    <t>Підйом води насосними станціями (І підйом)</t>
  </si>
  <si>
    <t>Технологічні витрати і витрати у водопровідних мережах</t>
  </si>
  <si>
    <t>Реалізація води</t>
  </si>
  <si>
    <t>тис.м.куб.</t>
  </si>
  <si>
    <t>%</t>
  </si>
  <si>
    <t>Пропущено стоків через очісні споруди</t>
  </si>
  <si>
    <t>Прийом стоків</t>
  </si>
  <si>
    <t>по водопостачанню</t>
  </si>
  <si>
    <t>по водовідведенню</t>
  </si>
  <si>
    <t>Вивіз твердих побутових відходів, в т.ч.:</t>
  </si>
  <si>
    <t>населення</t>
  </si>
  <si>
    <t>бюджетні установи</t>
  </si>
  <si>
    <t>інші споживачи</t>
  </si>
  <si>
    <t>Ритуальні послуги, в т.ч.:</t>
  </si>
  <si>
    <t>Ритуальна служба</t>
  </si>
  <si>
    <t>поховань</t>
  </si>
  <si>
    <t>інші субєкти господарювання за договорами (розшифрувати) ….</t>
  </si>
  <si>
    <t>у сфері поводження з ТПВ</t>
  </si>
  <si>
    <t>Розрахунок обсягів надання послуг підприємств водопровідно-каналізаційного господарства</t>
  </si>
  <si>
    <t>Розрахунок обсягів надання послуг підприємств житлово-комунального господарства</t>
  </si>
  <si>
    <t>Таблиця 9</t>
  </si>
  <si>
    <t>Таблиця 10</t>
  </si>
  <si>
    <t>Таблиця 11</t>
  </si>
  <si>
    <t>Таблиця 12</t>
  </si>
  <si>
    <t>доставка померлих одиноких громадян</t>
  </si>
  <si>
    <t>господарчі товари та інвентар</t>
  </si>
  <si>
    <t>витрати на придбання спец.одягу та ЗІЗ</t>
  </si>
  <si>
    <t>витрати на паливо-мастильні матеріали</t>
  </si>
  <si>
    <t>витрати за вивіз ТПВ, нечистот</t>
  </si>
  <si>
    <t>витрати на канцтовари, офісне приладдя та устаткування</t>
  </si>
  <si>
    <t>Витрати на підвищення кваліфікації та перепідготовку кадрів</t>
  </si>
  <si>
    <t>1041/1</t>
  </si>
  <si>
    <t>1041/2</t>
  </si>
  <si>
    <t>1041/3</t>
  </si>
  <si>
    <t>1041/4</t>
  </si>
  <si>
    <t>1041/5</t>
  </si>
  <si>
    <t>1041/6</t>
  </si>
  <si>
    <t>1042/1</t>
  </si>
  <si>
    <t>1042/2</t>
  </si>
  <si>
    <t>1043/1</t>
  </si>
  <si>
    <t>1043/2</t>
  </si>
  <si>
    <t>сума рядків 1001,1002,1003,1004,1005,1006</t>
  </si>
  <si>
    <t>сума рядків 1021,1022,1023,1024,1025,1026</t>
  </si>
  <si>
    <t>сума рядків 1041,1042, 1043</t>
  </si>
  <si>
    <t>сума рядків 1051-1056</t>
  </si>
  <si>
    <t>1211…</t>
  </si>
  <si>
    <t>сума рядків 1110,1120,1130-1210</t>
  </si>
  <si>
    <t>сума рядків 1111-1116</t>
  </si>
  <si>
    <t>сума рядків 1121-1126</t>
  </si>
  <si>
    <t>сума рядків 1310,1320-1440,1450,1460</t>
  </si>
  <si>
    <t>сума рядків 1140, 1320, 1520</t>
  </si>
  <si>
    <t>сума рядків 1150, 1330, 1530</t>
  </si>
  <si>
    <t>сума рядків 1110, 1311, 1510</t>
  </si>
  <si>
    <t>сума рядків 1120, 1410</t>
  </si>
  <si>
    <t>сума рядків 1200, 1450, 1540</t>
  </si>
  <si>
    <t>сума рядків 1210, 1460, 1550, 1600, 1700</t>
  </si>
  <si>
    <t>5000-5010</t>
  </si>
  <si>
    <t>Усього доходів (сума рядків 1020, 1030, 1040, 1050, 3000, 4000)</t>
  </si>
  <si>
    <t>Валовий прибуток (збиток)</t>
  </si>
  <si>
    <t>Податок на прибуток</t>
  </si>
  <si>
    <t>5040-5050</t>
  </si>
  <si>
    <t>VІІ. Додаткова інформація</t>
  </si>
  <si>
    <t>VІІІ. Коефіцієнтний аналіз</t>
  </si>
  <si>
    <t>Додаток 2.1. до Фінансового плану на ________ рік</t>
  </si>
  <si>
    <t>Додаток 2.2. до Фінансового плану на _______ рік</t>
  </si>
  <si>
    <t>Додаток 2.3. до Фінансового плану на _______ рік</t>
  </si>
  <si>
    <t>Додаток 2.4. до Фінансового плану на _______ рік</t>
  </si>
  <si>
    <t>Додаток 2.5.  до Фінансового плану на ________ рік</t>
  </si>
  <si>
    <t>Додаток 2.6. до Фінансового плану на ________ рік</t>
  </si>
  <si>
    <t>Додаток 2.7. до Фінансового плану на ________ рік</t>
  </si>
  <si>
    <t>Додаток 2.8. до Фінансового плану на ________ рік</t>
  </si>
  <si>
    <t>Додаток 2.9.</t>
  </si>
  <si>
    <t>витрати на культурно-масові заходи</t>
  </si>
  <si>
    <t>Таблиця 13</t>
  </si>
  <si>
    <t>Залишок коштів на початок періоду</t>
  </si>
  <si>
    <t>Залишок коштів на кінець періоду</t>
  </si>
  <si>
    <t>Інші витрати на збут, в т.ч.:</t>
  </si>
  <si>
    <t>Інші операційні  витрати, усього, у тому числі (розшифрувати):</t>
  </si>
  <si>
    <t>Інші операційні витрати, усього, у тому числі (розшифрувати):</t>
  </si>
  <si>
    <t>(1020+1040+1050)-1100</t>
  </si>
  <si>
    <t>5020-1300-1500-1600</t>
  </si>
  <si>
    <t>Додаток 2 до Порядку</t>
  </si>
  <si>
    <t>рядок</t>
  </si>
  <si>
    <t>Питома вага доходу з місцевого бюджету у загальних доходах підприємства (%),  (рядок 1040/рядок 5000)х100</t>
  </si>
  <si>
    <t>Питома вага комунальних витрат у загальних видатках підприємства (%),  ((рядок 1120+1410)/рядок 5010))х100</t>
  </si>
  <si>
    <t>Питома вага капітальних видатків у загальних видатках підприємства (%),  (рядок 3100/рядок 5010)х100</t>
  </si>
  <si>
    <t>Питома вага сумарного ФОП з нарахуваннями у загальних  видатках підприємства (%),   ((рядок 2000+2010)/рядок 5010))х100</t>
  </si>
  <si>
    <t>Боярськоїї міської ради</t>
  </si>
  <si>
    <t xml:space="preserve">Рішення виконавчого комітету </t>
  </si>
  <si>
    <t>"ПОГОДЖЕНО"</t>
  </si>
  <si>
    <t>Управління фінансів</t>
  </si>
  <si>
    <t>Боярської міської ради</t>
  </si>
  <si>
    <t>від ____________року №</t>
  </si>
  <si>
    <t xml:space="preserve">Відділ економічного розвитку та тарифної політики </t>
  </si>
  <si>
    <t>виконавчого комітету Боярської міської ради</t>
  </si>
  <si>
    <t>________________          ______________</t>
  </si>
  <si>
    <t>від ___________________ року №</t>
  </si>
  <si>
    <t xml:space="preserve">тис. грн. </t>
  </si>
  <si>
    <t>Керуючий справами виконавчого комітету</t>
  </si>
  <si>
    <t>Г.Саламатіна</t>
  </si>
  <si>
    <t xml:space="preserve">                                                   ВИКОРИСТАННЯ ТРУДОВИХ РЕСУРСІВ                                                             Таблиця 4</t>
  </si>
  <si>
    <t xml:space="preserve">                                                                        (рядок 3100 Фінансового плану)                                                                         Таблиця 1</t>
  </si>
  <si>
    <t>Середньооблікова к-ть штатних працівників</t>
  </si>
  <si>
    <t xml:space="preserve">за програмою Боярської міської ради, в т.ч.:
</t>
  </si>
  <si>
    <t xml:space="preserve">за програмою Боярської міської ради на          роки, в т.ч.:
</t>
  </si>
  <si>
    <t>за Комплексною Програмою соціального захисту населення Боярської міської ради на         роки, в т.ч.:</t>
  </si>
  <si>
    <t>за Комплексною Програмою соціального захисту населення Боярської міської ради на                  роки, в т.ч.:</t>
  </si>
  <si>
    <t xml:space="preserve">за програмою Розвитку благоустрою населених пунктів Боярської міської ради на _______ роки, в т.ч.:
</t>
  </si>
  <si>
    <t>праці (рядок 7010) до кількості штатних працівників (рядок 7000) за відповідний період, поділене на кількість місяців у цьому періоді</t>
  </si>
  <si>
    <t>Керуюча  справами виконавчого комітету</t>
  </si>
  <si>
    <t>Ганна Саламатіна</t>
  </si>
  <si>
    <t>Х</t>
  </si>
  <si>
    <t>Комунальне підприємство "Боярський інформаційний центр"</t>
  </si>
  <si>
    <t>Орган місцевого самоврядування</t>
  </si>
  <si>
    <t>Київська область, м. Боярка</t>
  </si>
  <si>
    <t>Виконавчий комітет мічцевої ради</t>
  </si>
  <si>
    <t>Інша діяльність у сфері державного управління</t>
  </si>
  <si>
    <t>грн</t>
  </si>
  <si>
    <t>Комунальна</t>
  </si>
  <si>
    <t>Ганна КОВАЛЕНКО</t>
  </si>
  <si>
    <t>33143962</t>
  </si>
  <si>
    <t>за програмою "Інформаційна прозорість" Боярської міської ради 
на 2023-2025 роки, в т.ч.:</t>
  </si>
  <si>
    <t>Директор</t>
  </si>
  <si>
    <t>Анна КАЛУЖА</t>
  </si>
  <si>
    <t>м. Боярка, вул. Білогородська, 13</t>
  </si>
  <si>
    <t>ФІНАНСОВИЙ ПЛАН ПІДПРИЄМСТВА НА 2025 рік</t>
  </si>
  <si>
    <t>Факт 2024 року</t>
  </si>
  <si>
    <t>План 2025 року</t>
  </si>
  <si>
    <t>Уточнений фінансовий план 2025 року</t>
  </si>
  <si>
    <t>Плановий 2025 рік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</si>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</sst>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_);_(* \(#,##0.0\);_(* &quot;-&quot;_);_(@_)"/>
    <numFmt numFmtId="165" formatCode="_(* #,##0_);_(* \(#,##0\);_(* &quot;-&quot;_);_(@_)"/>
    <numFmt numFmtId="166" formatCode="#,##0.0"/>
    <numFmt numFmtId="167" formatCode="_(* #,##0.0_);_(* \(#,##0.0\);_(* &quot;-&quot;??_);_(@_)"/>
    <numFmt numFmtId="168" formatCode="0.000"/>
    <numFmt numFmtId="169" formatCode="0000"/>
    <numFmt numFmtId="170" formatCode="_-* #,##0.0\ _₴_-;\-* #,##0.0\ _₴_-;_-* &quot;-&quot;?\ _₴_-;_-@_-"/>
    <numFmt numFmtId="171" formatCode="#,##0.00\ _₴"/>
  </numFmts>
  <fonts count="4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20212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3" fillId="0" borderId="0"/>
  </cellStyleXfs>
  <cellXfs count="393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4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inden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8" fillId="2" borderId="0" xfId="0" applyFont="1" applyFill="1" applyAlignment="1">
      <alignment wrapText="1"/>
    </xf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 shrinkToFit="1"/>
    </xf>
    <xf numFmtId="2" fontId="10" fillId="2" borderId="1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4" fillId="0" borderId="0" xfId="0" applyFont="1"/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8" fillId="0" borderId="0" xfId="0" applyFont="1" applyAlignment="1"/>
    <xf numFmtId="0" fontId="1" fillId="0" borderId="0" xfId="0" applyFont="1" applyFill="1" applyBorder="1" applyAlignment="1">
      <alignment vertical="center" wrapText="1"/>
    </xf>
    <xf numFmtId="167" fontId="4" fillId="0" borderId="0" xfId="0" applyNumberFormat="1" applyFont="1" applyFill="1" applyBorder="1" applyAlignment="1">
      <alignment vertical="center" wrapText="1"/>
    </xf>
    <xf numFmtId="167" fontId="1" fillId="0" borderId="0" xfId="0" applyNumberFormat="1" applyFont="1" applyFill="1" applyBorder="1" applyAlignment="1">
      <alignment vertical="center" wrapText="1"/>
    </xf>
    <xf numFmtId="0" fontId="0" fillId="0" borderId="0" xfId="0" applyAlignment="1"/>
    <xf numFmtId="0" fontId="21" fillId="0" borderId="0" xfId="0" applyFont="1" applyAlignment="1"/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15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6" fontId="1" fillId="0" borderId="0" xfId="0" applyNumberFormat="1" applyFont="1" applyFill="1" applyBorder="1" applyAlignment="1">
      <alignment vertical="center" wrapText="1"/>
    </xf>
    <xf numFmtId="0" fontId="16" fillId="0" borderId="8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left" vertical="center" wrapText="1"/>
    </xf>
    <xf numFmtId="168" fontId="10" fillId="0" borderId="1" xfId="0" applyNumberFormat="1" applyFont="1" applyBorder="1" applyAlignment="1">
      <alignment horizontal="center" vertical="center" wrapText="1"/>
    </xf>
    <xf numFmtId="168" fontId="24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left" vertical="center" wrapText="1"/>
    </xf>
    <xf numFmtId="168" fontId="8" fillId="2" borderId="1" xfId="0" applyNumberFormat="1" applyFont="1" applyFill="1" applyBorder="1" applyAlignment="1">
      <alignment horizontal="center" vertical="center" wrapText="1"/>
    </xf>
    <xf numFmtId="0" fontId="0" fillId="0" borderId="8" xfId="0" applyBorder="1" applyAlignment="1"/>
    <xf numFmtId="2" fontId="10" fillId="0" borderId="1" xfId="0" applyNumberFormat="1" applyFont="1" applyBorder="1" applyAlignment="1">
      <alignment horizontal="center" vertical="center" wrapText="1"/>
    </xf>
    <xf numFmtId="166" fontId="1" fillId="0" borderId="8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6" fontId="22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6" fillId="3" borderId="0" xfId="1" applyFont="1" applyFill="1" applyBorder="1"/>
    <xf numFmtId="0" fontId="26" fillId="3" borderId="0" xfId="1" applyFont="1" applyFill="1" applyBorder="1" applyAlignment="1">
      <alignment horizontal="center"/>
    </xf>
    <xf numFmtId="0" fontId="27" fillId="0" borderId="0" xfId="1" applyFont="1" applyAlignment="1">
      <alignment horizontal="center"/>
    </xf>
    <xf numFmtId="0" fontId="1" fillId="0" borderId="1" xfId="1" applyFont="1" applyBorder="1" applyAlignment="1">
      <alignment horizontal="center"/>
    </xf>
    <xf numFmtId="0" fontId="8" fillId="2" borderId="0" xfId="0" applyFont="1" applyFill="1" applyAlignment="1"/>
    <xf numFmtId="0" fontId="25" fillId="0" borderId="8" xfId="0" applyFont="1" applyBorder="1" applyAlignment="1">
      <alignment vertical="center" wrapText="1"/>
    </xf>
    <xf numFmtId="0" fontId="1" fillId="0" borderId="16" xfId="0" applyFont="1" applyFill="1" applyBorder="1" applyAlignment="1">
      <alignment vertical="center"/>
    </xf>
    <xf numFmtId="0" fontId="25" fillId="0" borderId="0" xfId="0" applyFont="1" applyBorder="1" applyAlignment="1">
      <alignment vertical="center" wrapText="1"/>
    </xf>
    <xf numFmtId="0" fontId="1" fillId="0" borderId="16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21" fillId="0" borderId="8" xfId="0" applyFont="1" applyBorder="1" applyAlignment="1"/>
    <xf numFmtId="0" fontId="9" fillId="0" borderId="8" xfId="0" applyFont="1" applyBorder="1" applyAlignment="1">
      <alignment horizontal="right"/>
    </xf>
    <xf numFmtId="0" fontId="8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0" fillId="2" borderId="0" xfId="0" applyFill="1"/>
    <xf numFmtId="0" fontId="8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wrapText="1"/>
    </xf>
    <xf numFmtId="0" fontId="1" fillId="0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1" fillId="3" borderId="0" xfId="1" applyFont="1" applyFill="1" applyBorder="1" applyAlignment="1">
      <alignment horizontal="center"/>
    </xf>
    <xf numFmtId="0" fontId="1" fillId="3" borderId="10" xfId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0" fontId="9" fillId="0" borderId="1" xfId="0" applyFont="1" applyBorder="1" applyAlignment="1">
      <alignment horizontal="left" vertical="center" wrapText="1"/>
    </xf>
    <xf numFmtId="16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/>
    <xf numFmtId="0" fontId="8" fillId="2" borderId="0" xfId="0" applyFont="1" applyFill="1" applyAlignment="1">
      <alignment horizontal="right"/>
    </xf>
    <xf numFmtId="0" fontId="3" fillId="2" borderId="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indent="1"/>
    </xf>
    <xf numFmtId="0" fontId="30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2" borderId="0" xfId="0" applyFont="1" applyFill="1" applyAlignment="1">
      <alignment horizontal="right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/>
    </xf>
    <xf numFmtId="0" fontId="8" fillId="0" borderId="0" xfId="0" applyFont="1" applyAlignment="1">
      <alignment horizontal="right" vertical="center" wrapText="1"/>
    </xf>
    <xf numFmtId="0" fontId="8" fillId="2" borderId="1" xfId="0" applyFont="1" applyFill="1" applyBorder="1" applyAlignment="1">
      <alignment horizont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 shrinkToFit="1"/>
    </xf>
    <xf numFmtId="0" fontId="36" fillId="2" borderId="5" xfId="0" applyFont="1" applyFill="1" applyBorder="1" applyAlignment="1" applyProtection="1">
      <alignment horizontal="left" vertical="center" wrapText="1"/>
      <protection locked="0"/>
    </xf>
    <xf numFmtId="169" fontId="36" fillId="0" borderId="5" xfId="0" applyNumberFormat="1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7" fillId="0" borderId="1" xfId="0" applyFont="1" applyBorder="1"/>
    <xf numFmtId="0" fontId="38" fillId="2" borderId="1" xfId="0" applyFont="1" applyFill="1" applyBorder="1" applyAlignment="1">
      <alignment horizontal="left" vertical="center" wrapText="1"/>
    </xf>
    <xf numFmtId="0" fontId="38" fillId="2" borderId="1" xfId="0" quotePrefix="1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left" vertical="center" wrapText="1"/>
    </xf>
    <xf numFmtId="0" fontId="39" fillId="2" borderId="1" xfId="0" quotePrefix="1" applyFont="1" applyFill="1" applyBorder="1" applyAlignment="1">
      <alignment horizontal="center" vertical="center"/>
    </xf>
    <xf numFmtId="0" fontId="36" fillId="2" borderId="1" xfId="0" quotePrefix="1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left" vertical="center" wrapText="1"/>
    </xf>
    <xf numFmtId="0" fontId="38" fillId="2" borderId="1" xfId="0" applyFont="1" applyFill="1" applyBorder="1" applyAlignment="1">
      <alignment horizontal="left" wrapText="1"/>
    </xf>
    <xf numFmtId="0" fontId="38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right" vertical="center" wrapText="1"/>
    </xf>
    <xf numFmtId="0" fontId="40" fillId="2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1" xfId="0" quotePrefix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left" vertical="center" wrapText="1" indent="1"/>
    </xf>
    <xf numFmtId="0" fontId="38" fillId="0" borderId="1" xfId="0" quotePrefix="1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left" vertical="center" wrapText="1" indent="1"/>
    </xf>
    <xf numFmtId="0" fontId="41" fillId="0" borderId="1" xfId="0" applyFont="1" applyFill="1" applyBorder="1" applyAlignment="1">
      <alignment horizontal="left" vertical="center" wrapText="1" indent="1"/>
    </xf>
    <xf numFmtId="0" fontId="32" fillId="0" borderId="1" xfId="0" applyFont="1" applyBorder="1" applyAlignment="1">
      <alignment horizontal="center"/>
    </xf>
    <xf numFmtId="0" fontId="43" fillId="0" borderId="1" xfId="0" applyFont="1" applyFill="1" applyBorder="1" applyAlignment="1">
      <alignment horizontal="left" vertical="center" wrapText="1"/>
    </xf>
    <xf numFmtId="0" fontId="44" fillId="0" borderId="1" xfId="0" applyFont="1" applyBorder="1" applyAlignment="1">
      <alignment horizontal="center" wrapText="1"/>
    </xf>
    <xf numFmtId="0" fontId="43" fillId="2" borderId="1" xfId="0" applyFont="1" applyFill="1" applyBorder="1" applyAlignment="1">
      <alignment horizontal="left" vertical="center" wrapText="1"/>
    </xf>
    <xf numFmtId="0" fontId="44" fillId="2" borderId="1" xfId="0" applyFont="1" applyFill="1" applyBorder="1" applyAlignment="1">
      <alignment wrapText="1"/>
    </xf>
    <xf numFmtId="0" fontId="44" fillId="0" borderId="1" xfId="0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2" fillId="0" borderId="1" xfId="0" applyFont="1" applyBorder="1" applyAlignment="1">
      <alignment horizontal="center" wrapText="1"/>
    </xf>
    <xf numFmtId="0" fontId="44" fillId="2" borderId="1" xfId="0" applyFont="1" applyFill="1" applyBorder="1" applyAlignment="1">
      <alignment horizontal="center" wrapText="1"/>
    </xf>
    <xf numFmtId="0" fontId="32" fillId="2" borderId="1" xfId="0" applyFont="1" applyFill="1" applyBorder="1" applyAlignment="1">
      <alignment wrapText="1"/>
    </xf>
    <xf numFmtId="0" fontId="32" fillId="2" borderId="1" xfId="0" applyFont="1" applyFill="1" applyBorder="1" applyAlignment="1">
      <alignment horizontal="center" wrapText="1"/>
    </xf>
    <xf numFmtId="0" fontId="33" fillId="0" borderId="1" xfId="0" applyFont="1" applyBorder="1" applyAlignment="1">
      <alignment wrapText="1"/>
    </xf>
    <xf numFmtId="0" fontId="33" fillId="0" borderId="1" xfId="0" applyFont="1" applyBorder="1" applyAlignment="1">
      <alignment horizontal="center" wrapText="1"/>
    </xf>
    <xf numFmtId="0" fontId="33" fillId="2" borderId="1" xfId="0" applyFont="1" applyFill="1" applyBorder="1" applyAlignment="1">
      <alignment wrapText="1"/>
    </xf>
    <xf numFmtId="0" fontId="44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0" fontId="40" fillId="2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 indent="1"/>
    </xf>
    <xf numFmtId="0" fontId="38" fillId="0" borderId="1" xfId="0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center" wrapText="1"/>
    </xf>
    <xf numFmtId="0" fontId="40" fillId="0" borderId="1" xfId="0" applyFont="1" applyFill="1" applyBorder="1" applyAlignment="1">
      <alignment horizontal="left" vertical="center" wrapText="1"/>
    </xf>
    <xf numFmtId="0" fontId="38" fillId="5" borderId="1" xfId="0" applyFont="1" applyFill="1" applyBorder="1" applyAlignment="1">
      <alignment horizontal="left" wrapText="1"/>
    </xf>
    <xf numFmtId="0" fontId="38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2" fontId="33" fillId="2" borderId="1" xfId="0" applyNumberFormat="1" applyFont="1" applyFill="1" applyBorder="1" applyAlignment="1">
      <alignment horizontal="left" vertical="center" wrapText="1"/>
    </xf>
    <xf numFmtId="0" fontId="38" fillId="5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wrapText="1"/>
    </xf>
    <xf numFmtId="0" fontId="38" fillId="0" borderId="1" xfId="0" applyFont="1" applyFill="1" applyBorder="1" applyAlignment="1">
      <alignment horizontal="left" wrapText="1"/>
    </xf>
    <xf numFmtId="0" fontId="45" fillId="0" borderId="1" xfId="0" applyFont="1" applyBorder="1" applyAlignment="1">
      <alignment horizontal="right"/>
    </xf>
    <xf numFmtId="0" fontId="40" fillId="0" borderId="1" xfId="0" applyFont="1" applyBorder="1" applyAlignment="1">
      <alignment horizontal="left" wrapText="1"/>
    </xf>
    <xf numFmtId="0" fontId="38" fillId="0" borderId="1" xfId="0" applyFont="1" applyFill="1" applyBorder="1" applyAlignment="1" applyProtection="1">
      <alignment horizontal="left" vertical="center" wrapText="1"/>
      <protection locked="0"/>
    </xf>
    <xf numFmtId="0" fontId="32" fillId="0" borderId="1" xfId="0" applyFont="1" applyFill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/>
    <xf numFmtId="49" fontId="1" fillId="0" borderId="1" xfId="0" applyNumberFormat="1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0" xfId="0" quotePrefix="1" applyFont="1" applyFill="1" applyBorder="1" applyAlignment="1">
      <alignment horizontal="center" vertical="center"/>
    </xf>
    <xf numFmtId="0" fontId="1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 wrapText="1"/>
    </xf>
    <xf numFmtId="170" fontId="1" fillId="2" borderId="1" xfId="0" quotePrefix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0" fontId="10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71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71" fontId="15" fillId="2" borderId="1" xfId="0" applyNumberFormat="1" applyFont="1" applyFill="1" applyBorder="1" applyAlignment="1">
      <alignment wrapText="1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166" fontId="5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3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166" fontId="1" fillId="2" borderId="0" xfId="0" applyNumberFormat="1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wrapText="1"/>
    </xf>
    <xf numFmtId="0" fontId="10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66" fontId="1" fillId="0" borderId="8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6" fontId="1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vertical="center" wrapText="1" shrinkToFit="1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8" xfId="0" applyBorder="1" applyAlignment="1">
      <alignment horizontal="center"/>
    </xf>
    <xf numFmtId="0" fontId="8" fillId="0" borderId="0" xfId="0" applyFont="1" applyAlignment="1">
      <alignment horizontal="left" wrapText="1"/>
    </xf>
    <xf numFmtId="0" fontId="17" fillId="0" borderId="8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31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166" fontId="28" fillId="0" borderId="0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9" fillId="0" borderId="8" xfId="0" applyFont="1" applyBorder="1" applyAlignment="1">
      <alignment horizontal="left"/>
    </xf>
    <xf numFmtId="0" fontId="29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right"/>
    </xf>
    <xf numFmtId="0" fontId="8" fillId="0" borderId="8" xfId="0" applyFont="1" applyBorder="1" applyAlignment="1">
      <alignment horizontal="right" vertical="center" wrapText="1"/>
    </xf>
    <xf numFmtId="0" fontId="1" fillId="0" borderId="1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0" borderId="8" xfId="0" applyFont="1" applyBorder="1" applyAlignment="1">
      <alignment horizontal="right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/>
    </xf>
    <xf numFmtId="0" fontId="4" fillId="0" borderId="0" xfId="1" applyFont="1" applyAlignment="1" applyProtection="1">
      <alignment horizontal="center" vertical="center" wrapText="1"/>
      <protection locked="0"/>
    </xf>
    <xf numFmtId="0" fontId="1" fillId="0" borderId="8" xfId="1" applyFont="1" applyBorder="1" applyAlignment="1" applyProtection="1">
      <alignment horizontal="center" vertical="center" wrapText="1"/>
      <protection locked="0"/>
    </xf>
    <xf numFmtId="0" fontId="1" fillId="3" borderId="0" xfId="1" applyFont="1" applyFill="1" applyBorder="1" applyAlignment="1">
      <alignment horizontal="center"/>
    </xf>
    <xf numFmtId="0" fontId="1" fillId="3" borderId="10" xfId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" fillId="3" borderId="12" xfId="1" applyFont="1" applyFill="1" applyBorder="1" applyAlignment="1">
      <alignment horizontal="center" vertical="center" wrapText="1"/>
    </xf>
    <xf numFmtId="0" fontId="1" fillId="3" borderId="13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36" fillId="3" borderId="14" xfId="1" applyFont="1" applyFill="1" applyBorder="1" applyAlignment="1">
      <alignment horizontal="center" vertical="center" wrapText="1"/>
    </xf>
    <xf numFmtId="0" fontId="36" fillId="3" borderId="0" xfId="1" applyFont="1" applyFill="1" applyBorder="1" applyAlignment="1">
      <alignment horizontal="center" vertical="center" wrapText="1"/>
    </xf>
    <xf numFmtId="0" fontId="36" fillId="3" borderId="15" xfId="1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wrapText="1"/>
    </xf>
    <xf numFmtId="0" fontId="33" fillId="2" borderId="1" xfId="0" applyFont="1" applyFill="1" applyBorder="1" applyAlignment="1">
      <alignment horizontal="center"/>
    </xf>
  </cellXfs>
  <cellStyles count="2">
    <cellStyle name="Звичайний 2 2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9"/>
  <sheetViews>
    <sheetView tabSelected="1" topLeftCell="A19" zoomScaleNormal="100" workbookViewId="0">
      <selection activeCell="C118" sqref="C118"/>
    </sheetView>
  </sheetViews>
  <sheetFormatPr defaultRowHeight="14.4" x14ac:dyDescent="0.3"/>
  <cols>
    <col min="1" max="1" width="35.6640625" customWidth="1"/>
    <col min="2" max="2" width="8" customWidth="1"/>
    <col min="3" max="3" width="9.21875" style="132" customWidth="1"/>
    <col min="4" max="4" width="10.88671875" style="132" customWidth="1"/>
    <col min="5" max="5" width="12.6640625" style="132" customWidth="1"/>
    <col min="6" max="6" width="10.33203125" style="132" hidden="1" customWidth="1"/>
    <col min="7" max="7" width="10.77734375" style="132" customWidth="1"/>
    <col min="8" max="8" width="10.88671875" style="132" customWidth="1"/>
    <col min="9" max="9" width="13" style="132" customWidth="1"/>
    <col min="10" max="10" width="12.77734375" style="132" customWidth="1"/>
    <col min="11" max="11" width="25.5546875" customWidth="1"/>
  </cols>
  <sheetData>
    <row r="1" spans="1:11" x14ac:dyDescent="0.3">
      <c r="A1" s="56" t="s">
        <v>482</v>
      </c>
      <c r="K1" s="50" t="s">
        <v>474</v>
      </c>
    </row>
    <row r="2" spans="1:11" x14ac:dyDescent="0.3">
      <c r="A2" s="1" t="s">
        <v>483</v>
      </c>
      <c r="B2" s="2"/>
      <c r="C2" s="236"/>
      <c r="D2" s="236"/>
      <c r="E2" s="236"/>
      <c r="F2" s="237"/>
      <c r="G2" s="237"/>
      <c r="H2" s="237"/>
      <c r="I2" s="279" t="s">
        <v>0</v>
      </c>
      <c r="J2" s="279"/>
      <c r="K2" s="4"/>
    </row>
    <row r="3" spans="1:11" x14ac:dyDescent="0.3">
      <c r="A3" s="1" t="s">
        <v>484</v>
      </c>
      <c r="B3" s="2"/>
      <c r="C3" s="236"/>
      <c r="D3" s="236"/>
      <c r="E3" s="236"/>
      <c r="F3" s="237"/>
      <c r="G3" s="237"/>
      <c r="H3" s="237"/>
      <c r="I3" s="260" t="s">
        <v>481</v>
      </c>
      <c r="J3" s="260"/>
      <c r="K3" s="5"/>
    </row>
    <row r="4" spans="1:11" x14ac:dyDescent="0.3">
      <c r="A4" s="1" t="s">
        <v>485</v>
      </c>
      <c r="B4" s="2"/>
      <c r="C4" s="236"/>
      <c r="D4" s="236"/>
      <c r="E4" s="236"/>
      <c r="F4" s="237"/>
      <c r="G4" s="237"/>
      <c r="H4" s="237"/>
      <c r="I4" s="280" t="s">
        <v>480</v>
      </c>
      <c r="J4" s="280"/>
      <c r="K4" s="280"/>
    </row>
    <row r="5" spans="1:11" x14ac:dyDescent="0.3">
      <c r="B5" s="2"/>
      <c r="C5" s="236"/>
      <c r="D5" s="236"/>
      <c r="E5" s="236"/>
      <c r="F5" s="237"/>
      <c r="G5" s="237"/>
      <c r="H5" s="237"/>
      <c r="I5" s="281" t="s">
        <v>489</v>
      </c>
      <c r="J5" s="281"/>
      <c r="K5" s="281"/>
    </row>
    <row r="6" spans="1:11" x14ac:dyDescent="0.3">
      <c r="A6" s="1" t="s">
        <v>1</v>
      </c>
      <c r="B6" s="2"/>
      <c r="C6" s="236"/>
      <c r="D6" s="236"/>
      <c r="E6" s="236"/>
      <c r="F6" s="237"/>
      <c r="G6" s="237"/>
      <c r="H6" s="237"/>
      <c r="I6" s="261" t="s">
        <v>1</v>
      </c>
      <c r="J6" s="261"/>
      <c r="K6" s="229"/>
    </row>
    <row r="7" spans="1:11" x14ac:dyDescent="0.3">
      <c r="A7" s="1" t="s">
        <v>482</v>
      </c>
      <c r="B7" s="2"/>
      <c r="C7" s="236"/>
      <c r="D7" s="236"/>
      <c r="E7" s="236"/>
      <c r="F7" s="237"/>
      <c r="G7" s="237"/>
      <c r="H7" s="237"/>
      <c r="I7" s="280"/>
      <c r="J7" s="280"/>
      <c r="K7" s="280"/>
    </row>
    <row r="8" spans="1:11" x14ac:dyDescent="0.3">
      <c r="A8" s="1" t="s">
        <v>486</v>
      </c>
      <c r="B8" s="2"/>
      <c r="C8" s="236"/>
      <c r="D8" s="236"/>
      <c r="E8" s="236"/>
      <c r="F8" s="237"/>
      <c r="G8" s="237"/>
      <c r="H8" s="237"/>
      <c r="J8" s="261"/>
      <c r="K8" s="6"/>
    </row>
    <row r="9" spans="1:11" x14ac:dyDescent="0.3">
      <c r="A9" s="1" t="s">
        <v>487</v>
      </c>
      <c r="B9" s="2"/>
      <c r="C9" s="236"/>
      <c r="D9" s="236"/>
      <c r="E9" s="236"/>
      <c r="F9" s="237"/>
      <c r="G9" s="237"/>
      <c r="H9" s="237"/>
      <c r="I9" s="262" t="s">
        <v>2</v>
      </c>
      <c r="J9" s="278"/>
      <c r="K9" s="278"/>
    </row>
    <row r="10" spans="1:11" x14ac:dyDescent="0.3">
      <c r="A10" s="1" t="s">
        <v>485</v>
      </c>
      <c r="B10" s="2"/>
      <c r="C10" s="236"/>
      <c r="D10" s="236"/>
      <c r="E10" s="236"/>
      <c r="F10" s="237"/>
      <c r="G10" s="237"/>
      <c r="H10" s="237"/>
      <c r="I10" s="262" t="s">
        <v>373</v>
      </c>
      <c r="J10" s="278"/>
      <c r="K10" s="278"/>
    </row>
    <row r="11" spans="1:11" x14ac:dyDescent="0.3">
      <c r="A11" s="1"/>
      <c r="B11" s="2"/>
      <c r="C11" s="236"/>
      <c r="D11" s="236"/>
      <c r="E11" s="236"/>
      <c r="F11" s="237"/>
      <c r="G11" s="237"/>
      <c r="H11" s="237"/>
      <c r="I11" s="262" t="s">
        <v>3</v>
      </c>
      <c r="J11" s="278" t="s">
        <v>504</v>
      </c>
      <c r="K11" s="278"/>
    </row>
    <row r="12" spans="1:11" x14ac:dyDescent="0.3">
      <c r="A12" s="1" t="s">
        <v>488</v>
      </c>
      <c r="B12" s="2"/>
      <c r="C12" s="236"/>
      <c r="D12" s="236"/>
      <c r="E12" s="236"/>
      <c r="F12" s="237"/>
      <c r="G12" s="237"/>
      <c r="H12" s="237"/>
      <c r="I12" s="278" t="s">
        <v>4</v>
      </c>
      <c r="J12" s="278"/>
      <c r="K12" s="278"/>
    </row>
    <row r="13" spans="1:11" x14ac:dyDescent="0.3">
      <c r="A13" s="1"/>
      <c r="B13" s="277"/>
      <c r="C13" s="277"/>
      <c r="D13" s="277"/>
      <c r="E13" s="277"/>
      <c r="F13" s="277"/>
      <c r="G13" s="237"/>
      <c r="H13" s="237"/>
      <c r="I13" s="278" t="s">
        <v>5</v>
      </c>
      <c r="J13" s="278"/>
      <c r="K13" s="278"/>
    </row>
    <row r="14" spans="1:11" x14ac:dyDescent="0.3">
      <c r="A14" s="7" t="s">
        <v>6</v>
      </c>
      <c r="B14" s="282" t="s">
        <v>505</v>
      </c>
      <c r="C14" s="282"/>
      <c r="D14" s="282"/>
      <c r="E14" s="282"/>
      <c r="F14" s="282"/>
      <c r="G14" s="282"/>
      <c r="H14" s="263"/>
      <c r="I14" s="264" t="s">
        <v>7</v>
      </c>
      <c r="J14" s="283" t="s">
        <v>513</v>
      </c>
      <c r="K14" s="283"/>
    </row>
    <row r="15" spans="1:11" x14ac:dyDescent="0.3">
      <c r="A15" s="7" t="s">
        <v>8</v>
      </c>
      <c r="B15" s="282" t="s">
        <v>506</v>
      </c>
      <c r="C15" s="282"/>
      <c r="D15" s="282"/>
      <c r="E15" s="282"/>
      <c r="F15" s="282"/>
      <c r="G15" s="265"/>
      <c r="H15" s="266"/>
      <c r="I15" s="262" t="s">
        <v>9</v>
      </c>
      <c r="J15" s="278">
        <v>420</v>
      </c>
      <c r="K15" s="278"/>
    </row>
    <row r="16" spans="1:11" x14ac:dyDescent="0.3">
      <c r="A16" s="7" t="s">
        <v>10</v>
      </c>
      <c r="B16" s="282" t="s">
        <v>507</v>
      </c>
      <c r="C16" s="282"/>
      <c r="D16" s="282"/>
      <c r="E16" s="282"/>
      <c r="F16" s="282"/>
      <c r="G16" s="265"/>
      <c r="H16" s="266"/>
      <c r="I16" s="262" t="s">
        <v>11</v>
      </c>
      <c r="J16" s="284">
        <v>1052000000</v>
      </c>
      <c r="K16" s="284"/>
    </row>
    <row r="17" spans="1:11" x14ac:dyDescent="0.3">
      <c r="A17" s="7" t="s">
        <v>376</v>
      </c>
      <c r="B17" s="282" t="s">
        <v>508</v>
      </c>
      <c r="C17" s="282"/>
      <c r="D17" s="282"/>
      <c r="E17" s="282"/>
      <c r="F17" s="282"/>
      <c r="G17" s="267"/>
      <c r="H17" s="263"/>
      <c r="I17" s="262" t="s">
        <v>12</v>
      </c>
      <c r="J17" s="278"/>
      <c r="K17" s="278"/>
    </row>
    <row r="18" spans="1:11" x14ac:dyDescent="0.3">
      <c r="A18" s="7" t="s">
        <v>13</v>
      </c>
      <c r="B18" s="282"/>
      <c r="C18" s="282"/>
      <c r="D18" s="282"/>
      <c r="E18" s="282"/>
      <c r="F18" s="282"/>
      <c r="G18" s="267"/>
      <c r="H18" s="263"/>
      <c r="I18" s="262" t="s">
        <v>14</v>
      </c>
      <c r="J18" s="278"/>
      <c r="K18" s="278"/>
    </row>
    <row r="19" spans="1:11" x14ac:dyDescent="0.3">
      <c r="A19" s="7" t="s">
        <v>15</v>
      </c>
      <c r="B19" s="282" t="s">
        <v>509</v>
      </c>
      <c r="C19" s="282"/>
      <c r="D19" s="282"/>
      <c r="E19" s="282"/>
      <c r="F19" s="282"/>
      <c r="G19" s="267"/>
      <c r="H19" s="268"/>
      <c r="I19" s="269" t="s">
        <v>16</v>
      </c>
      <c r="J19" s="278"/>
      <c r="K19" s="278"/>
    </row>
    <row r="20" spans="1:11" x14ac:dyDescent="0.3">
      <c r="A20" s="7" t="s">
        <v>17</v>
      </c>
      <c r="B20" s="282" t="s">
        <v>510</v>
      </c>
      <c r="C20" s="282"/>
      <c r="D20" s="282"/>
      <c r="E20" s="282"/>
      <c r="F20" s="282"/>
      <c r="G20" s="285" t="s">
        <v>18</v>
      </c>
      <c r="H20" s="286"/>
      <c r="I20" s="287"/>
      <c r="J20" s="288"/>
      <c r="K20" s="288"/>
    </row>
    <row r="21" spans="1:11" x14ac:dyDescent="0.3">
      <c r="A21" s="7" t="s">
        <v>19</v>
      </c>
      <c r="B21" s="282" t="s">
        <v>511</v>
      </c>
      <c r="C21" s="282"/>
      <c r="D21" s="282"/>
      <c r="E21" s="282"/>
      <c r="F21" s="282"/>
      <c r="G21" s="285" t="s">
        <v>20</v>
      </c>
      <c r="H21" s="286"/>
      <c r="I21" s="289"/>
      <c r="J21" s="288"/>
      <c r="K21" s="288"/>
    </row>
    <row r="22" spans="1:11" ht="16.5" customHeight="1" x14ac:dyDescent="0.3">
      <c r="A22" s="7" t="s">
        <v>495</v>
      </c>
      <c r="B22" s="290">
        <v>10</v>
      </c>
      <c r="C22" s="290"/>
      <c r="D22" s="290"/>
      <c r="E22" s="290"/>
      <c r="F22" s="290"/>
      <c r="G22" s="267"/>
      <c r="H22" s="267"/>
      <c r="I22" s="270"/>
      <c r="J22" s="288"/>
      <c r="K22" s="288"/>
    </row>
    <row r="23" spans="1:11" x14ac:dyDescent="0.3">
      <c r="A23" s="7" t="s">
        <v>21</v>
      </c>
      <c r="B23" s="291" t="s">
        <v>517</v>
      </c>
      <c r="C23" s="291"/>
      <c r="D23" s="291"/>
      <c r="E23" s="291"/>
      <c r="F23" s="291"/>
      <c r="G23" s="291"/>
      <c r="H23" s="265"/>
      <c r="I23" s="262"/>
      <c r="J23" s="278"/>
      <c r="K23" s="278"/>
    </row>
    <row r="24" spans="1:11" x14ac:dyDescent="0.3">
      <c r="A24" s="7" t="s">
        <v>22</v>
      </c>
      <c r="B24" s="291"/>
      <c r="C24" s="291"/>
      <c r="D24" s="291"/>
      <c r="E24" s="291"/>
      <c r="F24" s="291"/>
      <c r="G24" s="267"/>
      <c r="H24" s="267"/>
      <c r="I24" s="270"/>
      <c r="J24" s="288"/>
      <c r="K24" s="288"/>
    </row>
    <row r="25" spans="1:11" x14ac:dyDescent="0.3">
      <c r="A25" s="7" t="s">
        <v>23</v>
      </c>
      <c r="B25" s="291" t="s">
        <v>512</v>
      </c>
      <c r="C25" s="291"/>
      <c r="D25" s="291"/>
      <c r="E25" s="291"/>
      <c r="F25" s="291"/>
      <c r="G25" s="265"/>
      <c r="H25" s="265"/>
      <c r="I25" s="262"/>
      <c r="J25" s="278"/>
      <c r="K25" s="278"/>
    </row>
    <row r="26" spans="1:11" x14ac:dyDescent="0.3">
      <c r="A26" s="1"/>
      <c r="B26" s="2"/>
      <c r="C26" s="236"/>
      <c r="D26" s="236"/>
      <c r="E26" s="236"/>
      <c r="F26" s="237"/>
      <c r="G26" s="237"/>
      <c r="H26" s="237"/>
      <c r="I26" s="237"/>
      <c r="J26" s="237"/>
      <c r="K26" s="4"/>
    </row>
    <row r="27" spans="1:11" x14ac:dyDescent="0.3">
      <c r="A27" s="295" t="s">
        <v>518</v>
      </c>
      <c r="B27" s="295"/>
      <c r="C27" s="295"/>
      <c r="D27" s="295"/>
      <c r="E27" s="295"/>
      <c r="F27" s="295"/>
      <c r="G27" s="295"/>
      <c r="H27" s="295"/>
      <c r="I27" s="295"/>
      <c r="J27" s="295"/>
      <c r="K27" s="4"/>
    </row>
    <row r="28" spans="1:11" ht="15.75" customHeight="1" x14ac:dyDescent="0.3">
      <c r="A28" s="8"/>
      <c r="B28" s="9"/>
      <c r="C28" s="238"/>
      <c r="D28" s="238"/>
      <c r="E28" s="239"/>
      <c r="F28" s="239"/>
      <c r="G28" s="239"/>
      <c r="H28" s="239"/>
      <c r="I28" s="239"/>
      <c r="J28" s="276" t="s">
        <v>490</v>
      </c>
      <c r="K28" s="276"/>
    </row>
    <row r="29" spans="1:11" ht="14.4" customHeight="1" x14ac:dyDescent="0.3">
      <c r="A29" s="278" t="s">
        <v>24</v>
      </c>
      <c r="B29" s="288" t="s">
        <v>25</v>
      </c>
      <c r="C29" s="308" t="s">
        <v>519</v>
      </c>
      <c r="D29" s="308" t="s">
        <v>520</v>
      </c>
      <c r="E29" s="296" t="s">
        <v>521</v>
      </c>
      <c r="F29" s="296" t="s">
        <v>522</v>
      </c>
      <c r="G29" s="296" t="s">
        <v>27</v>
      </c>
      <c r="H29" s="296"/>
      <c r="I29" s="296"/>
      <c r="J29" s="296"/>
      <c r="K29" s="297" t="s">
        <v>28</v>
      </c>
    </row>
    <row r="30" spans="1:11" ht="42" customHeight="1" x14ac:dyDescent="0.3">
      <c r="A30" s="278"/>
      <c r="B30" s="288"/>
      <c r="C30" s="309"/>
      <c r="D30" s="309"/>
      <c r="E30" s="296"/>
      <c r="F30" s="296"/>
      <c r="G30" s="271" t="s">
        <v>29</v>
      </c>
      <c r="H30" s="271" t="s">
        <v>30</v>
      </c>
      <c r="I30" s="271" t="s">
        <v>31</v>
      </c>
      <c r="J30" s="271" t="s">
        <v>32</v>
      </c>
      <c r="K30" s="297"/>
    </row>
    <row r="31" spans="1:11" x14ac:dyDescent="0.3">
      <c r="A31" s="10">
        <v>1</v>
      </c>
      <c r="B31" s="11">
        <v>2</v>
      </c>
      <c r="C31" s="240">
        <v>3</v>
      </c>
      <c r="D31" s="240">
        <v>4</v>
      </c>
      <c r="E31" s="240">
        <v>5</v>
      </c>
      <c r="F31" s="257">
        <v>6</v>
      </c>
      <c r="G31" s="257">
        <v>6</v>
      </c>
      <c r="H31" s="257">
        <v>7</v>
      </c>
      <c r="I31" s="257">
        <v>8</v>
      </c>
      <c r="J31" s="257">
        <v>9</v>
      </c>
      <c r="K31" s="12" t="s">
        <v>523</v>
      </c>
    </row>
    <row r="32" spans="1:11" x14ac:dyDescent="0.3">
      <c r="A32" s="298" t="s">
        <v>33</v>
      </c>
      <c r="B32" s="298"/>
      <c r="C32" s="298"/>
      <c r="D32" s="298"/>
      <c r="E32" s="298"/>
      <c r="F32" s="298"/>
      <c r="G32" s="298"/>
      <c r="H32" s="298"/>
      <c r="I32" s="298"/>
      <c r="J32" s="298"/>
      <c r="K32" s="298"/>
    </row>
    <row r="33" spans="1:11" x14ac:dyDescent="0.3">
      <c r="A33" s="298" t="s">
        <v>34</v>
      </c>
      <c r="B33" s="298"/>
      <c r="C33" s="298"/>
      <c r="D33" s="298"/>
      <c r="E33" s="298"/>
      <c r="F33" s="298"/>
      <c r="G33" s="298"/>
      <c r="H33" s="298"/>
      <c r="I33" s="298"/>
      <c r="J33" s="298"/>
      <c r="K33" s="298"/>
    </row>
    <row r="34" spans="1:11" s="132" customFormat="1" ht="39.6" x14ac:dyDescent="0.3">
      <c r="A34" s="120" t="s">
        <v>379</v>
      </c>
      <c r="B34" s="241">
        <v>1000</v>
      </c>
      <c r="C34" s="241"/>
      <c r="D34" s="241"/>
      <c r="E34" s="120"/>
      <c r="F34" s="120"/>
      <c r="G34" s="120"/>
      <c r="H34" s="120"/>
      <c r="I34" s="120"/>
      <c r="J34" s="120"/>
      <c r="K34" s="131" t="s">
        <v>434</v>
      </c>
    </row>
    <row r="35" spans="1:11" s="132" customFormat="1" ht="26.4" x14ac:dyDescent="0.3">
      <c r="A35" s="30" t="s">
        <v>267</v>
      </c>
      <c r="B35" s="121">
        <v>1001</v>
      </c>
      <c r="C35" s="121"/>
      <c r="D35" s="121"/>
      <c r="E35" s="15"/>
      <c r="F35" s="15"/>
      <c r="G35" s="16"/>
      <c r="H35" s="16"/>
      <c r="I35" s="16"/>
      <c r="J35" s="16"/>
      <c r="K35" s="251" t="s">
        <v>273</v>
      </c>
    </row>
    <row r="36" spans="1:11" s="132" customFormat="1" x14ac:dyDescent="0.3">
      <c r="A36" s="30" t="s">
        <v>271</v>
      </c>
      <c r="B36" s="121">
        <v>1002</v>
      </c>
      <c r="C36" s="121"/>
      <c r="D36" s="121"/>
      <c r="E36" s="15"/>
      <c r="F36" s="15"/>
      <c r="G36" s="16"/>
      <c r="H36" s="16"/>
      <c r="I36" s="16"/>
      <c r="J36" s="16"/>
      <c r="K36" s="251"/>
    </row>
    <row r="37" spans="1:11" s="132" customFormat="1" x14ac:dyDescent="0.3">
      <c r="A37" s="30" t="s">
        <v>268</v>
      </c>
      <c r="B37" s="121">
        <v>1003</v>
      </c>
      <c r="C37" s="121"/>
      <c r="D37" s="121"/>
      <c r="E37" s="15"/>
      <c r="F37" s="15"/>
      <c r="G37" s="16"/>
      <c r="H37" s="16"/>
      <c r="I37" s="16"/>
      <c r="J37" s="16"/>
      <c r="K37" s="251"/>
    </row>
    <row r="38" spans="1:11" s="132" customFormat="1" x14ac:dyDescent="0.3">
      <c r="A38" s="30" t="s">
        <v>269</v>
      </c>
      <c r="B38" s="121">
        <v>1004</v>
      </c>
      <c r="C38" s="121"/>
      <c r="D38" s="121"/>
      <c r="E38" s="15"/>
      <c r="F38" s="15"/>
      <c r="G38" s="16"/>
      <c r="H38" s="16"/>
      <c r="I38" s="16"/>
      <c r="J38" s="16"/>
      <c r="K38" s="251"/>
    </row>
    <row r="39" spans="1:11" s="132" customFormat="1" x14ac:dyDescent="0.3">
      <c r="A39" s="30" t="s">
        <v>270</v>
      </c>
      <c r="B39" s="121">
        <v>1005</v>
      </c>
      <c r="C39" s="121"/>
      <c r="D39" s="121"/>
      <c r="E39" s="15"/>
      <c r="F39" s="15"/>
      <c r="G39" s="16"/>
      <c r="H39" s="16"/>
      <c r="I39" s="16"/>
      <c r="J39" s="16"/>
      <c r="K39" s="251"/>
    </row>
    <row r="40" spans="1:11" s="132" customFormat="1" ht="26.4" x14ac:dyDescent="0.3">
      <c r="A40" s="30" t="s">
        <v>272</v>
      </c>
      <c r="B40" s="121">
        <v>1006</v>
      </c>
      <c r="C40" s="121">
        <v>477.9</v>
      </c>
      <c r="D40" s="121">
        <v>500</v>
      </c>
      <c r="E40" s="15">
        <v>545.4</v>
      </c>
      <c r="F40" s="15">
        <f>E40</f>
        <v>545.4</v>
      </c>
      <c r="G40" s="16">
        <f>F40/4</f>
        <v>136.35</v>
      </c>
      <c r="H40" s="16">
        <f>F40/4</f>
        <v>136.35</v>
      </c>
      <c r="I40" s="16">
        <f>F40/4</f>
        <v>136.35</v>
      </c>
      <c r="J40" s="16">
        <f>F40/4</f>
        <v>136.35</v>
      </c>
      <c r="K40" s="251"/>
    </row>
    <row r="41" spans="1:11" s="132" customFormat="1" x14ac:dyDescent="0.3">
      <c r="A41" s="142" t="s">
        <v>377</v>
      </c>
      <c r="B41" s="152">
        <v>1010</v>
      </c>
      <c r="C41" s="152"/>
      <c r="D41" s="121"/>
      <c r="E41" s="15"/>
      <c r="F41" s="15"/>
      <c r="G41" s="16"/>
      <c r="H41" s="16"/>
      <c r="I41" s="16"/>
      <c r="J41" s="16"/>
      <c r="K41" s="251"/>
    </row>
    <row r="42" spans="1:11" s="132" customFormat="1" ht="39.6" x14ac:dyDescent="0.3">
      <c r="A42" s="120" t="s">
        <v>378</v>
      </c>
      <c r="B42" s="122">
        <v>1020</v>
      </c>
      <c r="C42" s="122">
        <f>C48</f>
        <v>477.9</v>
      </c>
      <c r="D42" s="122">
        <f t="shared" ref="D42:J42" si="0">D48</f>
        <v>500</v>
      </c>
      <c r="E42" s="122">
        <f t="shared" si="0"/>
        <v>545.4</v>
      </c>
      <c r="F42" s="122">
        <f t="shared" si="0"/>
        <v>545.4</v>
      </c>
      <c r="G42" s="122">
        <f t="shared" si="0"/>
        <v>136.35</v>
      </c>
      <c r="H42" s="122">
        <f t="shared" si="0"/>
        <v>136.35</v>
      </c>
      <c r="I42" s="122">
        <f t="shared" si="0"/>
        <v>136.35</v>
      </c>
      <c r="J42" s="122">
        <f t="shared" si="0"/>
        <v>136.35</v>
      </c>
      <c r="K42" s="251" t="s">
        <v>435</v>
      </c>
    </row>
    <row r="43" spans="1:11" s="132" customFormat="1" x14ac:dyDescent="0.3">
      <c r="A43" s="30" t="s">
        <v>267</v>
      </c>
      <c r="B43" s="121">
        <v>1021</v>
      </c>
      <c r="C43" s="121"/>
      <c r="D43" s="121"/>
      <c r="E43" s="15"/>
      <c r="F43" s="15"/>
      <c r="G43" s="16"/>
      <c r="H43" s="16"/>
      <c r="I43" s="16"/>
      <c r="J43" s="16"/>
      <c r="K43" s="251"/>
    </row>
    <row r="44" spans="1:11" s="132" customFormat="1" x14ac:dyDescent="0.3">
      <c r="A44" s="30" t="s">
        <v>271</v>
      </c>
      <c r="B44" s="121">
        <v>1022</v>
      </c>
      <c r="C44" s="121"/>
      <c r="D44" s="121"/>
      <c r="E44" s="15"/>
      <c r="F44" s="15"/>
      <c r="G44" s="16"/>
      <c r="H44" s="16"/>
      <c r="I44" s="16"/>
      <c r="J44" s="16"/>
      <c r="K44" s="251"/>
    </row>
    <row r="45" spans="1:11" s="132" customFormat="1" x14ac:dyDescent="0.3">
      <c r="A45" s="30" t="s">
        <v>268</v>
      </c>
      <c r="B45" s="121">
        <v>1023</v>
      </c>
      <c r="C45" s="121"/>
      <c r="D45" s="121"/>
      <c r="E45" s="15"/>
      <c r="F45" s="15"/>
      <c r="G45" s="16"/>
      <c r="H45" s="16"/>
      <c r="I45" s="16"/>
      <c r="J45" s="16"/>
      <c r="K45" s="251"/>
    </row>
    <row r="46" spans="1:11" s="132" customFormat="1" x14ac:dyDescent="0.3">
      <c r="A46" s="30" t="s">
        <v>269</v>
      </c>
      <c r="B46" s="121">
        <v>1024</v>
      </c>
      <c r="C46" s="121"/>
      <c r="D46" s="121"/>
      <c r="E46" s="15"/>
      <c r="F46" s="15"/>
      <c r="G46" s="16"/>
      <c r="H46" s="16"/>
      <c r="I46" s="16"/>
      <c r="J46" s="16"/>
      <c r="K46" s="251"/>
    </row>
    <row r="47" spans="1:11" s="132" customFormat="1" x14ac:dyDescent="0.3">
      <c r="A47" s="30" t="s">
        <v>270</v>
      </c>
      <c r="B47" s="121">
        <v>1025</v>
      </c>
      <c r="C47" s="121"/>
      <c r="D47" s="121"/>
      <c r="E47" s="15"/>
      <c r="F47" s="15"/>
      <c r="G47" s="16"/>
      <c r="H47" s="16"/>
      <c r="I47" s="16"/>
      <c r="J47" s="16"/>
      <c r="K47" s="251"/>
    </row>
    <row r="48" spans="1:11" s="132" customFormat="1" ht="26.4" x14ac:dyDescent="0.3">
      <c r="A48" s="30" t="s">
        <v>272</v>
      </c>
      <c r="B48" s="121">
        <v>1026</v>
      </c>
      <c r="C48" s="121">
        <f t="shared" ref="C48:H48" si="1">C40</f>
        <v>477.9</v>
      </c>
      <c r="D48" s="121">
        <f t="shared" si="1"/>
        <v>500</v>
      </c>
      <c r="E48" s="15">
        <f t="shared" si="1"/>
        <v>545.4</v>
      </c>
      <c r="F48" s="15">
        <f t="shared" si="1"/>
        <v>545.4</v>
      </c>
      <c r="G48" s="16">
        <f t="shared" si="1"/>
        <v>136.35</v>
      </c>
      <c r="H48" s="16">
        <f t="shared" si="1"/>
        <v>136.35</v>
      </c>
      <c r="I48" s="16">
        <f t="shared" ref="I48:J48" si="2">I40</f>
        <v>136.35</v>
      </c>
      <c r="J48" s="16">
        <f t="shared" si="2"/>
        <v>136.35</v>
      </c>
      <c r="K48" s="251"/>
    </row>
    <row r="49" spans="1:11" s="132" customFormat="1" ht="39.6" x14ac:dyDescent="0.3">
      <c r="A49" s="120" t="s">
        <v>35</v>
      </c>
      <c r="B49" s="122">
        <v>1030</v>
      </c>
      <c r="C49" s="122"/>
      <c r="D49" s="122"/>
      <c r="E49" s="15"/>
      <c r="F49" s="15"/>
      <c r="G49" s="16"/>
      <c r="H49" s="16"/>
      <c r="I49" s="16"/>
      <c r="J49" s="16"/>
      <c r="K49" s="251"/>
    </row>
    <row r="50" spans="1:11" s="132" customFormat="1" x14ac:dyDescent="0.3">
      <c r="A50" s="130" t="s">
        <v>36</v>
      </c>
      <c r="B50" s="234">
        <v>1031</v>
      </c>
      <c r="C50" s="234"/>
      <c r="D50" s="123"/>
      <c r="E50" s="15"/>
      <c r="F50" s="15"/>
      <c r="G50" s="16"/>
      <c r="H50" s="16"/>
      <c r="I50" s="16"/>
      <c r="J50" s="16"/>
      <c r="K50" s="251"/>
    </row>
    <row r="51" spans="1:11" ht="26.4" x14ac:dyDescent="0.3">
      <c r="A51" s="120" t="s">
        <v>37</v>
      </c>
      <c r="B51" s="122">
        <v>1040</v>
      </c>
      <c r="C51" s="122">
        <v>2980.6</v>
      </c>
      <c r="D51" s="122">
        <f t="shared" ref="D51:F51" si="3">D52</f>
        <v>3552.9</v>
      </c>
      <c r="E51" s="122">
        <f t="shared" si="3"/>
        <v>3529.2000000000003</v>
      </c>
      <c r="F51" s="122">
        <f t="shared" si="3"/>
        <v>3529.2000000000003</v>
      </c>
      <c r="G51" s="16">
        <f>G52</f>
        <v>690.7</v>
      </c>
      <c r="H51" s="16">
        <f t="shared" ref="H51:J51" si="4">H52</f>
        <v>811.69999999999993</v>
      </c>
      <c r="I51" s="16">
        <f t="shared" si="4"/>
        <v>759.5</v>
      </c>
      <c r="J51" s="16">
        <f t="shared" si="4"/>
        <v>1267.3</v>
      </c>
      <c r="K51" s="71" t="s">
        <v>436</v>
      </c>
    </row>
    <row r="52" spans="1:11" ht="39.6" x14ac:dyDescent="0.3">
      <c r="A52" s="30" t="s">
        <v>514</v>
      </c>
      <c r="B52" s="121">
        <v>1041</v>
      </c>
      <c r="C52" s="121">
        <f>C53+C54+C55+C56+C57+C58</f>
        <v>2980.6</v>
      </c>
      <c r="D52" s="121">
        <f t="shared" ref="D52:E52" si="5">D53+D54+D55+D56+D57+D58</f>
        <v>3552.9</v>
      </c>
      <c r="E52" s="121">
        <f t="shared" si="5"/>
        <v>3529.2000000000003</v>
      </c>
      <c r="F52" s="252">
        <f>F53+F54+F55+F56+F57+F58</f>
        <v>3529.2000000000003</v>
      </c>
      <c r="G52" s="16">
        <f>G55+G57</f>
        <v>690.7</v>
      </c>
      <c r="H52" s="16">
        <f t="shared" ref="H52:J52" si="6">H55+H57</f>
        <v>811.69999999999993</v>
      </c>
      <c r="I52" s="16">
        <f t="shared" si="6"/>
        <v>759.5</v>
      </c>
      <c r="J52" s="16">
        <f t="shared" si="6"/>
        <v>1267.3</v>
      </c>
      <c r="K52" s="12"/>
    </row>
    <row r="53" spans="1:11" ht="26.4" x14ac:dyDescent="0.3">
      <c r="A53" s="82" t="s">
        <v>261</v>
      </c>
      <c r="B53" s="123" t="s">
        <v>424</v>
      </c>
      <c r="C53" s="123"/>
      <c r="D53" s="123"/>
      <c r="E53" s="15"/>
      <c r="F53" s="15"/>
      <c r="G53" s="16"/>
      <c r="H53" s="16"/>
      <c r="I53" s="16"/>
      <c r="J53" s="16"/>
      <c r="K53" s="53"/>
    </row>
    <row r="54" spans="1:11" x14ac:dyDescent="0.3">
      <c r="A54" s="82" t="s">
        <v>262</v>
      </c>
      <c r="B54" s="123" t="s">
        <v>425</v>
      </c>
      <c r="C54" s="123"/>
      <c r="D54" s="123"/>
      <c r="E54" s="15"/>
      <c r="F54" s="15"/>
      <c r="G54" s="16"/>
      <c r="H54" s="16"/>
      <c r="I54" s="16"/>
      <c r="J54" s="16"/>
      <c r="K54" s="53"/>
    </row>
    <row r="55" spans="1:11" ht="26.4" x14ac:dyDescent="0.3">
      <c r="A55" s="82" t="s">
        <v>263</v>
      </c>
      <c r="B55" s="123" t="s">
        <v>426</v>
      </c>
      <c r="C55" s="123">
        <v>2856.7</v>
      </c>
      <c r="D55" s="123">
        <v>3243</v>
      </c>
      <c r="E55" s="15">
        <v>3235.8</v>
      </c>
      <c r="F55" s="15">
        <f>E55</f>
        <v>3235.8</v>
      </c>
      <c r="G55" s="16">
        <v>639</v>
      </c>
      <c r="H55" s="16">
        <v>762.8</v>
      </c>
      <c r="I55" s="16">
        <v>668</v>
      </c>
      <c r="J55" s="16">
        <v>1166</v>
      </c>
      <c r="K55" s="53"/>
    </row>
    <row r="56" spans="1:11" ht="26.4" x14ac:dyDescent="0.3">
      <c r="A56" s="82" t="s">
        <v>264</v>
      </c>
      <c r="B56" s="123" t="s">
        <v>427</v>
      </c>
      <c r="C56" s="123"/>
      <c r="D56" s="123"/>
      <c r="E56" s="15"/>
      <c r="F56" s="15"/>
      <c r="G56" s="16"/>
      <c r="H56" s="16"/>
      <c r="I56" s="16"/>
      <c r="J56" s="16"/>
      <c r="K56" s="12"/>
    </row>
    <row r="57" spans="1:11" ht="66" x14ac:dyDescent="0.3">
      <c r="A57" s="82" t="s">
        <v>265</v>
      </c>
      <c r="B57" s="123" t="s">
        <v>428</v>
      </c>
      <c r="C57" s="123">
        <v>123.9</v>
      </c>
      <c r="D57" s="123">
        <v>309.89999999999998</v>
      </c>
      <c r="E57" s="15">
        <v>293.39999999999998</v>
      </c>
      <c r="F57" s="15">
        <f>E57</f>
        <v>293.39999999999998</v>
      </c>
      <c r="G57" s="16">
        <v>51.7</v>
      </c>
      <c r="H57" s="16">
        <v>48.9</v>
      </c>
      <c r="I57" s="16">
        <v>91.5</v>
      </c>
      <c r="J57" s="16">
        <v>101.3</v>
      </c>
      <c r="K57" s="12"/>
    </row>
    <row r="58" spans="1:11" s="132" customFormat="1" ht="26.4" x14ac:dyDescent="0.3">
      <c r="A58" s="82" t="s">
        <v>266</v>
      </c>
      <c r="B58" s="123" t="s">
        <v>429</v>
      </c>
      <c r="C58" s="123"/>
      <c r="D58" s="123"/>
      <c r="E58" s="15"/>
      <c r="F58" s="15"/>
      <c r="G58" s="16"/>
      <c r="H58" s="16"/>
      <c r="I58" s="16"/>
      <c r="J58" s="16"/>
      <c r="K58" s="131"/>
    </row>
    <row r="59" spans="1:11" s="132" customFormat="1" ht="40.5" customHeight="1" x14ac:dyDescent="0.3">
      <c r="A59" s="30" t="s">
        <v>500</v>
      </c>
      <c r="B59" s="234">
        <v>1042</v>
      </c>
      <c r="C59" s="234"/>
      <c r="D59" s="234"/>
      <c r="E59" s="15"/>
      <c r="F59" s="15"/>
      <c r="G59" s="16"/>
      <c r="H59" s="16"/>
      <c r="I59" s="16"/>
      <c r="J59" s="16"/>
      <c r="K59" s="131"/>
    </row>
    <row r="60" spans="1:11" s="132" customFormat="1" ht="26.4" x14ac:dyDescent="0.3">
      <c r="A60" s="82" t="s">
        <v>276</v>
      </c>
      <c r="B60" s="123" t="s">
        <v>430</v>
      </c>
      <c r="C60" s="123"/>
      <c r="D60" s="123"/>
      <c r="E60" s="15"/>
      <c r="F60" s="15"/>
      <c r="G60" s="16"/>
      <c r="H60" s="16"/>
      <c r="I60" s="16"/>
      <c r="J60" s="16"/>
      <c r="K60" s="131"/>
    </row>
    <row r="61" spans="1:11" s="132" customFormat="1" x14ac:dyDescent="0.3">
      <c r="A61" s="82" t="s">
        <v>36</v>
      </c>
      <c r="B61" s="123" t="s">
        <v>431</v>
      </c>
      <c r="C61" s="123"/>
      <c r="D61" s="123"/>
      <c r="E61" s="15"/>
      <c r="F61" s="15"/>
      <c r="G61" s="16"/>
      <c r="H61" s="16"/>
      <c r="I61" s="16"/>
      <c r="J61" s="16"/>
      <c r="K61" s="131"/>
    </row>
    <row r="62" spans="1:11" s="132" customFormat="1" ht="39.6" x14ac:dyDescent="0.3">
      <c r="A62" s="30" t="s">
        <v>499</v>
      </c>
      <c r="B62" s="234">
        <v>1043</v>
      </c>
      <c r="C62" s="234"/>
      <c r="D62" s="234"/>
      <c r="E62" s="15"/>
      <c r="F62" s="15"/>
      <c r="G62" s="16"/>
      <c r="H62" s="16"/>
      <c r="I62" s="16"/>
      <c r="J62" s="16"/>
      <c r="K62" s="131"/>
    </row>
    <row r="63" spans="1:11" s="132" customFormat="1" x14ac:dyDescent="0.3">
      <c r="A63" s="82" t="s">
        <v>277</v>
      </c>
      <c r="B63" s="123" t="s">
        <v>432</v>
      </c>
      <c r="C63" s="123"/>
      <c r="D63" s="123"/>
      <c r="E63" s="15"/>
      <c r="F63" s="15"/>
      <c r="G63" s="16"/>
      <c r="H63" s="16"/>
      <c r="I63" s="16"/>
      <c r="J63" s="16"/>
      <c r="K63" s="131"/>
    </row>
    <row r="64" spans="1:11" s="132" customFormat="1" x14ac:dyDescent="0.3">
      <c r="A64" s="82" t="s">
        <v>417</v>
      </c>
      <c r="B64" s="123" t="s">
        <v>433</v>
      </c>
      <c r="C64" s="123"/>
      <c r="D64" s="123"/>
      <c r="E64" s="15"/>
      <c r="F64" s="15"/>
      <c r="G64" s="16"/>
      <c r="H64" s="16"/>
      <c r="I64" s="16"/>
      <c r="J64" s="16"/>
      <c r="K64" s="131"/>
    </row>
    <row r="65" spans="1:11" s="132" customFormat="1" x14ac:dyDescent="0.3">
      <c r="A65" s="250" t="s">
        <v>38</v>
      </c>
      <c r="B65" s="122">
        <v>1050</v>
      </c>
      <c r="C65" s="122"/>
      <c r="D65" s="122"/>
      <c r="E65" s="16"/>
      <c r="F65" s="15"/>
      <c r="G65" s="16"/>
      <c r="H65" s="16"/>
      <c r="I65" s="16"/>
      <c r="J65" s="16"/>
      <c r="K65" s="131" t="s">
        <v>437</v>
      </c>
    </row>
    <row r="66" spans="1:11" s="132" customFormat="1" x14ac:dyDescent="0.3">
      <c r="A66" s="153" t="s">
        <v>39</v>
      </c>
      <c r="B66" s="121">
        <v>1051</v>
      </c>
      <c r="C66" s="121"/>
      <c r="D66" s="124"/>
      <c r="E66" s="16"/>
      <c r="F66" s="15"/>
      <c r="G66" s="16"/>
      <c r="H66" s="16"/>
      <c r="I66" s="16"/>
      <c r="J66" s="16"/>
      <c r="K66" s="131"/>
    </row>
    <row r="67" spans="1:11" s="132" customFormat="1" x14ac:dyDescent="0.3">
      <c r="A67" s="153" t="s">
        <v>40</v>
      </c>
      <c r="B67" s="121">
        <v>1052</v>
      </c>
      <c r="C67" s="121"/>
      <c r="D67" s="124"/>
      <c r="E67" s="242"/>
      <c r="F67" s="15"/>
      <c r="G67" s="16"/>
      <c r="H67" s="16"/>
      <c r="I67" s="16"/>
      <c r="J67" s="16"/>
      <c r="K67" s="131"/>
    </row>
    <row r="68" spans="1:11" s="132" customFormat="1" ht="26.4" x14ac:dyDescent="0.3">
      <c r="A68" s="153" t="s">
        <v>41</v>
      </c>
      <c r="B68" s="121">
        <v>1053</v>
      </c>
      <c r="C68" s="121"/>
      <c r="D68" s="124"/>
      <c r="E68" s="242"/>
      <c r="F68" s="15"/>
      <c r="G68" s="16"/>
      <c r="H68" s="16"/>
      <c r="I68" s="16"/>
      <c r="J68" s="16"/>
      <c r="K68" s="131"/>
    </row>
    <row r="69" spans="1:11" s="132" customFormat="1" x14ac:dyDescent="0.3">
      <c r="A69" s="153" t="s">
        <v>42</v>
      </c>
      <c r="B69" s="121">
        <v>1054</v>
      </c>
      <c r="C69" s="121"/>
      <c r="D69" s="124"/>
      <c r="E69" s="242"/>
      <c r="F69" s="15"/>
      <c r="G69" s="16"/>
      <c r="H69" s="16"/>
      <c r="I69" s="16"/>
      <c r="J69" s="16"/>
      <c r="K69" s="131"/>
    </row>
    <row r="70" spans="1:11" s="132" customFormat="1" ht="26.4" x14ac:dyDescent="0.3">
      <c r="A70" s="153" t="s">
        <v>43</v>
      </c>
      <c r="B70" s="121">
        <v>1055</v>
      </c>
      <c r="C70" s="121"/>
      <c r="D70" s="124"/>
      <c r="E70" s="242"/>
      <c r="F70" s="15"/>
      <c r="G70" s="16"/>
      <c r="H70" s="16"/>
      <c r="I70" s="16"/>
      <c r="J70" s="16"/>
      <c r="K70" s="131"/>
    </row>
    <row r="71" spans="1:11" s="132" customFormat="1" ht="57.75" customHeight="1" x14ac:dyDescent="0.3">
      <c r="A71" s="153" t="s">
        <v>44</v>
      </c>
      <c r="B71" s="121">
        <v>1056</v>
      </c>
      <c r="C71" s="121"/>
      <c r="D71" s="124"/>
      <c r="E71" s="242"/>
      <c r="F71" s="15"/>
      <c r="G71" s="16"/>
      <c r="H71" s="16"/>
      <c r="I71" s="16"/>
      <c r="J71" s="16"/>
      <c r="K71" s="131" t="s">
        <v>45</v>
      </c>
    </row>
    <row r="72" spans="1:11" x14ac:dyDescent="0.3">
      <c r="A72" s="299" t="s">
        <v>46</v>
      </c>
      <c r="B72" s="300"/>
      <c r="C72" s="300"/>
      <c r="D72" s="300"/>
      <c r="E72" s="300"/>
      <c r="F72" s="300"/>
      <c r="G72" s="300"/>
      <c r="H72" s="300"/>
      <c r="I72" s="300"/>
      <c r="J72" s="300"/>
      <c r="K72" s="301"/>
    </row>
    <row r="73" spans="1:11" ht="26.4" x14ac:dyDescent="0.3">
      <c r="A73" s="13" t="s">
        <v>47</v>
      </c>
      <c r="B73" s="18">
        <v>1100</v>
      </c>
      <c r="C73" s="122">
        <f>C89+C74+C81+C88+C90+C96</f>
        <v>2980.1</v>
      </c>
      <c r="D73" s="122">
        <f t="shared" ref="D73:E73" si="7">D89+D74+D81+D88+D90+D96</f>
        <v>3552.9</v>
      </c>
      <c r="E73" s="122">
        <f t="shared" si="7"/>
        <v>3529.2000000000003</v>
      </c>
      <c r="F73" s="122">
        <f t="shared" ref="F73" si="8">F89+F74+F81+F88+F90+F96</f>
        <v>333.4</v>
      </c>
      <c r="G73" s="122">
        <f t="shared" ref="G73" si="9">G89+G74+G81+G88+G90+G96</f>
        <v>690.7</v>
      </c>
      <c r="H73" s="122">
        <f t="shared" ref="H73" si="10">H89+H74+H81+H88+H90+H96</f>
        <v>811.6</v>
      </c>
      <c r="I73" s="122">
        <f t="shared" ref="I73" si="11">I89+I74+I81+I88+I90+I96</f>
        <v>759.40000000000009</v>
      </c>
      <c r="J73" s="122">
        <f t="shared" ref="J73" si="12">J89+J74+J81+J88+J90+J96</f>
        <v>1267.4000000000001</v>
      </c>
      <c r="K73" s="71" t="s">
        <v>439</v>
      </c>
    </row>
    <row r="74" spans="1:11" x14ac:dyDescent="0.3">
      <c r="A74" s="19" t="s">
        <v>274</v>
      </c>
      <c r="B74" s="20">
        <v>1110</v>
      </c>
      <c r="C74" s="127">
        <f>C75+C76+C77+C78+C79+C80</f>
        <v>0</v>
      </c>
      <c r="D74" s="127">
        <f t="shared" ref="D74:E74" si="13">D75+D76+D77+D78+D79+D80</f>
        <v>0</v>
      </c>
      <c r="E74" s="127">
        <f t="shared" si="13"/>
        <v>0</v>
      </c>
      <c r="F74" s="243"/>
      <c r="G74" s="243"/>
      <c r="H74" s="243"/>
      <c r="I74" s="243"/>
      <c r="J74" s="243"/>
      <c r="K74" s="21" t="s">
        <v>440</v>
      </c>
    </row>
    <row r="75" spans="1:11" ht="18.75" customHeight="1" x14ac:dyDescent="0.3">
      <c r="A75" s="22" t="s">
        <v>275</v>
      </c>
      <c r="B75" s="23">
        <v>1111</v>
      </c>
      <c r="C75" s="125"/>
      <c r="D75" s="125"/>
      <c r="E75" s="28"/>
      <c r="F75" s="28"/>
      <c r="G75" s="28"/>
      <c r="H75" s="28"/>
      <c r="I75" s="28"/>
      <c r="J75" s="28"/>
      <c r="K75" s="21"/>
    </row>
    <row r="76" spans="1:11" x14ac:dyDescent="0.3">
      <c r="A76" s="25" t="s">
        <v>281</v>
      </c>
      <c r="B76" s="23">
        <v>1112</v>
      </c>
      <c r="C76" s="125"/>
      <c r="D76" s="125"/>
      <c r="E76" s="28"/>
      <c r="F76" s="28"/>
      <c r="G76" s="28"/>
      <c r="H76" s="28"/>
      <c r="I76" s="28"/>
      <c r="J76" s="28"/>
      <c r="K76" s="118" t="s">
        <v>380</v>
      </c>
    </row>
    <row r="77" spans="1:11" x14ac:dyDescent="0.3">
      <c r="A77" s="26" t="s">
        <v>282</v>
      </c>
      <c r="B77" s="23">
        <v>1113</v>
      </c>
      <c r="C77" s="125"/>
      <c r="D77" s="125"/>
      <c r="E77" s="28"/>
      <c r="F77" s="28"/>
      <c r="G77" s="28"/>
      <c r="H77" s="28"/>
      <c r="I77" s="28"/>
      <c r="J77" s="28"/>
      <c r="K77" s="21"/>
    </row>
    <row r="78" spans="1:11" x14ac:dyDescent="0.3">
      <c r="A78" s="27" t="s">
        <v>418</v>
      </c>
      <c r="B78" s="23">
        <v>1114</v>
      </c>
      <c r="C78" s="125"/>
      <c r="D78" s="125"/>
      <c r="E78" s="28"/>
      <c r="F78" s="28"/>
      <c r="G78" s="28"/>
      <c r="H78" s="28"/>
      <c r="I78" s="28"/>
      <c r="J78" s="28"/>
      <c r="K78" s="21"/>
    </row>
    <row r="79" spans="1:11" x14ac:dyDescent="0.3">
      <c r="A79" s="26" t="s">
        <v>419</v>
      </c>
      <c r="B79" s="23">
        <v>1115</v>
      </c>
      <c r="C79" s="125"/>
      <c r="D79" s="125"/>
      <c r="E79" s="28"/>
      <c r="F79" s="28"/>
      <c r="G79" s="28"/>
      <c r="H79" s="28"/>
      <c r="I79" s="28"/>
      <c r="J79" s="28"/>
      <c r="K79" s="21"/>
    </row>
    <row r="80" spans="1:11" ht="15.75" customHeight="1" x14ac:dyDescent="0.3">
      <c r="A80" s="26" t="s">
        <v>420</v>
      </c>
      <c r="B80" s="23">
        <v>1116</v>
      </c>
      <c r="C80" s="125"/>
      <c r="D80" s="233"/>
      <c r="E80" s="28"/>
      <c r="F80" s="28"/>
      <c r="G80" s="28"/>
      <c r="H80" s="28"/>
      <c r="I80" s="28"/>
      <c r="J80" s="28"/>
      <c r="K80" s="21"/>
    </row>
    <row r="81" spans="1:11" ht="27" x14ac:dyDescent="0.3">
      <c r="A81" s="24" t="s">
        <v>49</v>
      </c>
      <c r="B81" s="21">
        <v>1120</v>
      </c>
      <c r="C81" s="233"/>
      <c r="D81" s="233"/>
      <c r="E81" s="28"/>
      <c r="F81" s="28"/>
      <c r="G81" s="28"/>
      <c r="H81" s="28"/>
      <c r="I81" s="28"/>
      <c r="J81" s="28"/>
      <c r="K81" s="21" t="s">
        <v>441</v>
      </c>
    </row>
    <row r="82" spans="1:11" x14ac:dyDescent="0.3">
      <c r="A82" s="27" t="s">
        <v>50</v>
      </c>
      <c r="B82" s="23">
        <v>1121</v>
      </c>
      <c r="C82" s="125"/>
      <c r="D82" s="125"/>
      <c r="E82" s="28"/>
      <c r="F82" s="28"/>
      <c r="G82" s="28"/>
      <c r="H82" s="28"/>
      <c r="I82" s="28"/>
      <c r="J82" s="28"/>
      <c r="K82" s="21"/>
    </row>
    <row r="83" spans="1:11" ht="27" x14ac:dyDescent="0.3">
      <c r="A83" s="27" t="s">
        <v>51</v>
      </c>
      <c r="B83" s="23">
        <v>1122</v>
      </c>
      <c r="C83" s="125"/>
      <c r="D83" s="125"/>
      <c r="E83" s="28"/>
      <c r="F83" s="28"/>
      <c r="G83" s="28"/>
      <c r="H83" s="28"/>
      <c r="I83" s="28"/>
      <c r="J83" s="28"/>
      <c r="K83" s="21"/>
    </row>
    <row r="84" spans="1:11" x14ac:dyDescent="0.3">
      <c r="A84" s="27" t="s">
        <v>52</v>
      </c>
      <c r="B84" s="23">
        <v>1123</v>
      </c>
      <c r="C84" s="125"/>
      <c r="D84" s="125"/>
      <c r="E84" s="28"/>
      <c r="F84" s="28"/>
      <c r="G84" s="28"/>
      <c r="H84" s="28"/>
      <c r="I84" s="28"/>
      <c r="J84" s="28"/>
      <c r="K84" s="21"/>
    </row>
    <row r="85" spans="1:11" x14ac:dyDescent="0.3">
      <c r="A85" s="27" t="s">
        <v>53</v>
      </c>
      <c r="B85" s="23">
        <v>1124</v>
      </c>
      <c r="C85" s="125"/>
      <c r="D85" s="125"/>
      <c r="E85" s="28"/>
      <c r="F85" s="28"/>
      <c r="G85" s="28"/>
      <c r="H85" s="28"/>
      <c r="I85" s="28"/>
      <c r="J85" s="28"/>
      <c r="K85" s="21"/>
    </row>
    <row r="86" spans="1:11" x14ac:dyDescent="0.3">
      <c r="A86" s="27" t="s">
        <v>54</v>
      </c>
      <c r="B86" s="23">
        <v>1125</v>
      </c>
      <c r="C86" s="125"/>
      <c r="D86" s="125"/>
      <c r="E86" s="28"/>
      <c r="F86" s="28"/>
      <c r="G86" s="28"/>
      <c r="H86" s="28"/>
      <c r="I86" s="28"/>
      <c r="J86" s="28"/>
      <c r="K86" s="21"/>
    </row>
    <row r="87" spans="1:11" x14ac:dyDescent="0.3">
      <c r="A87" s="26" t="s">
        <v>421</v>
      </c>
      <c r="B87" s="125">
        <v>1126</v>
      </c>
      <c r="C87" s="125"/>
      <c r="D87" s="233"/>
      <c r="E87" s="28"/>
      <c r="F87" s="28"/>
      <c r="G87" s="28"/>
      <c r="H87" s="28"/>
      <c r="I87" s="28"/>
      <c r="J87" s="28"/>
      <c r="K87" s="21"/>
    </row>
    <row r="88" spans="1:11" x14ac:dyDescent="0.3">
      <c r="A88" s="28" t="s">
        <v>55</v>
      </c>
      <c r="B88" s="29">
        <v>1130</v>
      </c>
      <c r="C88" s="233"/>
      <c r="D88" s="233"/>
      <c r="E88" s="28"/>
      <c r="F88" s="28"/>
      <c r="G88" s="28"/>
      <c r="H88" s="28"/>
      <c r="I88" s="28"/>
      <c r="J88" s="28"/>
      <c r="K88" s="21"/>
    </row>
    <row r="89" spans="1:11" s="132" customFormat="1" x14ac:dyDescent="0.3">
      <c r="A89" s="28" t="s">
        <v>56</v>
      </c>
      <c r="B89" s="235">
        <v>1140</v>
      </c>
      <c r="C89" s="235">
        <v>2342.1999999999998</v>
      </c>
      <c r="D89" s="235">
        <v>2659</v>
      </c>
      <c r="E89" s="28">
        <v>2651.8</v>
      </c>
      <c r="F89" s="28">
        <v>333.4</v>
      </c>
      <c r="G89" s="28">
        <f>G134</f>
        <v>532.1</v>
      </c>
      <c r="H89" s="28">
        <f>H134</f>
        <v>633.20000000000005</v>
      </c>
      <c r="I89" s="28">
        <f>I134</f>
        <v>556.70000000000005</v>
      </c>
      <c r="J89" s="28">
        <f>J134</f>
        <v>929.7</v>
      </c>
      <c r="K89" s="235"/>
    </row>
    <row r="90" spans="1:11" x14ac:dyDescent="0.3">
      <c r="A90" s="24" t="s">
        <v>57</v>
      </c>
      <c r="B90" s="21">
        <v>1150</v>
      </c>
      <c r="C90" s="233">
        <v>514</v>
      </c>
      <c r="D90" s="233">
        <v>584</v>
      </c>
      <c r="E90" s="28">
        <v>584</v>
      </c>
      <c r="F90" s="28"/>
      <c r="G90" s="28">
        <f>G136</f>
        <v>106.9</v>
      </c>
      <c r="H90" s="28">
        <f>H136</f>
        <v>129.5</v>
      </c>
      <c r="I90" s="28">
        <f>I136</f>
        <v>111.2</v>
      </c>
      <c r="J90" s="28">
        <f>J136</f>
        <v>236.4</v>
      </c>
      <c r="K90" s="21"/>
    </row>
    <row r="91" spans="1:11" x14ac:dyDescent="0.3">
      <c r="A91" s="28" t="s">
        <v>58</v>
      </c>
      <c r="B91" s="21">
        <v>1160</v>
      </c>
      <c r="C91" s="233"/>
      <c r="D91" s="233"/>
      <c r="E91" s="28"/>
      <c r="F91" s="28"/>
      <c r="G91" s="28"/>
      <c r="H91" s="28"/>
      <c r="I91" s="28"/>
      <c r="J91" s="28"/>
      <c r="K91" s="21"/>
    </row>
    <row r="92" spans="1:11" x14ac:dyDescent="0.3">
      <c r="A92" s="24" t="s">
        <v>381</v>
      </c>
      <c r="B92" s="118">
        <v>1170</v>
      </c>
      <c r="C92" s="233"/>
      <c r="D92" s="233"/>
      <c r="E92" s="28"/>
      <c r="F92" s="28"/>
      <c r="G92" s="28"/>
      <c r="H92" s="28"/>
      <c r="I92" s="28"/>
      <c r="J92" s="28"/>
      <c r="K92" s="21" t="s">
        <v>278</v>
      </c>
    </row>
    <row r="93" spans="1:11" ht="28.5" customHeight="1" x14ac:dyDescent="0.3">
      <c r="A93" s="24" t="s">
        <v>75</v>
      </c>
      <c r="B93" s="118">
        <v>1180</v>
      </c>
      <c r="C93" s="233"/>
      <c r="D93" s="233"/>
      <c r="E93" s="28"/>
      <c r="F93" s="28"/>
      <c r="G93" s="28"/>
      <c r="H93" s="28"/>
      <c r="I93" s="28"/>
      <c r="J93" s="28"/>
      <c r="K93" s="118"/>
    </row>
    <row r="94" spans="1:11" ht="53.4" x14ac:dyDescent="0.3">
      <c r="A94" s="24" t="s">
        <v>59</v>
      </c>
      <c r="B94" s="21">
        <v>1190</v>
      </c>
      <c r="C94" s="233"/>
      <c r="D94" s="233"/>
      <c r="E94" s="28"/>
      <c r="F94" s="28"/>
      <c r="G94" s="28"/>
      <c r="H94" s="28"/>
      <c r="I94" s="28"/>
      <c r="J94" s="28"/>
      <c r="K94" s="21"/>
    </row>
    <row r="95" spans="1:11" x14ac:dyDescent="0.3">
      <c r="A95" s="24" t="s">
        <v>60</v>
      </c>
      <c r="B95" s="21">
        <v>1200</v>
      </c>
      <c r="C95" s="233"/>
      <c r="D95" s="233"/>
      <c r="E95" s="28"/>
      <c r="F95" s="28"/>
      <c r="G95" s="28"/>
      <c r="H95" s="28"/>
      <c r="I95" s="28"/>
      <c r="J95" s="28"/>
      <c r="K95" s="21"/>
    </row>
    <row r="96" spans="1:11" x14ac:dyDescent="0.3">
      <c r="A96" s="24" t="s">
        <v>61</v>
      </c>
      <c r="B96" s="21">
        <v>1210</v>
      </c>
      <c r="C96" s="233">
        <v>123.9</v>
      </c>
      <c r="D96" s="233">
        <v>309.89999999999998</v>
      </c>
      <c r="E96" s="28">
        <v>293.39999999999998</v>
      </c>
      <c r="F96" s="28"/>
      <c r="G96" s="28">
        <v>51.7</v>
      </c>
      <c r="H96" s="28">
        <v>48.9</v>
      </c>
      <c r="I96" s="28">
        <v>91.5</v>
      </c>
      <c r="J96" s="28">
        <v>101.3</v>
      </c>
      <c r="K96" s="21"/>
    </row>
    <row r="97" spans="1:11" x14ac:dyDescent="0.3">
      <c r="A97" s="24" t="s">
        <v>36</v>
      </c>
      <c r="B97" s="23" t="s">
        <v>438</v>
      </c>
      <c r="C97" s="125"/>
      <c r="D97" s="125"/>
      <c r="E97" s="28"/>
      <c r="F97" s="28"/>
      <c r="G97" s="28"/>
      <c r="H97" s="28"/>
      <c r="I97" s="28"/>
      <c r="J97" s="28"/>
      <c r="K97" s="21"/>
    </row>
    <row r="98" spans="1:11" s="132" customFormat="1" ht="27" x14ac:dyDescent="0.3">
      <c r="A98" s="34" t="s">
        <v>62</v>
      </c>
      <c r="B98" s="155">
        <v>1300</v>
      </c>
      <c r="C98" s="155">
        <f>C99+C106+C113+C115+C118</f>
        <v>162.9</v>
      </c>
      <c r="D98" s="155">
        <f>D99+D106+D113+D115+D118</f>
        <v>210.6</v>
      </c>
      <c r="E98" s="155">
        <f>E99+E106+E113+E115+E118</f>
        <v>357.9</v>
      </c>
      <c r="F98" s="155">
        <f t="shared" ref="F98" si="14">F99+F106+F113+F115</f>
        <v>357.9</v>
      </c>
      <c r="G98" s="155">
        <f>G99+G106+G113+G115+G118</f>
        <v>894.3</v>
      </c>
      <c r="H98" s="155">
        <f>H99+H106+H113+H115+H118</f>
        <v>904.5</v>
      </c>
      <c r="I98" s="155">
        <f>I99+I106+I113+I115+I118</f>
        <v>898.09999999999991</v>
      </c>
      <c r="J98" s="155">
        <f>J99+J106+J113+J115+J118</f>
        <v>896.8</v>
      </c>
      <c r="K98" s="235" t="s">
        <v>442</v>
      </c>
    </row>
    <row r="99" spans="1:11" s="132" customFormat="1" x14ac:dyDescent="0.3">
      <c r="A99" s="153" t="s">
        <v>63</v>
      </c>
      <c r="B99" s="235">
        <v>1310</v>
      </c>
      <c r="C99" s="235">
        <f>C100+C101+C102+C103+C104+C105</f>
        <v>10.4</v>
      </c>
      <c r="D99" s="235">
        <f t="shared" ref="D99:J99" si="15">D100+D101+D102+D103+D104+D105</f>
        <v>25</v>
      </c>
      <c r="E99" s="235">
        <f t="shared" si="15"/>
        <v>16.200000000000003</v>
      </c>
      <c r="F99" s="258">
        <f>F100+F101+F102+F103+F104+F105</f>
        <v>16.200000000000003</v>
      </c>
      <c r="G99" s="258">
        <f t="shared" si="15"/>
        <v>2</v>
      </c>
      <c r="H99" s="258">
        <f t="shared" si="15"/>
        <v>12.200000000000001</v>
      </c>
      <c r="I99" s="258">
        <f>I100+I101+I102+I103+I104+I105</f>
        <v>2</v>
      </c>
      <c r="J99" s="258">
        <f t="shared" si="15"/>
        <v>0</v>
      </c>
      <c r="K99" s="235" t="s">
        <v>64</v>
      </c>
    </row>
    <row r="100" spans="1:11" s="132" customFormat="1" ht="27" x14ac:dyDescent="0.3">
      <c r="A100" s="26" t="s">
        <v>422</v>
      </c>
      <c r="B100" s="125">
        <v>1311</v>
      </c>
      <c r="C100" s="125">
        <v>3.1</v>
      </c>
      <c r="D100" s="125">
        <v>15</v>
      </c>
      <c r="E100" s="28">
        <v>4.9000000000000004</v>
      </c>
      <c r="F100" s="28">
        <v>4.9000000000000004</v>
      </c>
      <c r="G100" s="28">
        <v>2</v>
      </c>
      <c r="H100" s="28">
        <v>2.9</v>
      </c>
      <c r="I100" s="28"/>
      <c r="J100" s="28"/>
      <c r="K100" s="235"/>
    </row>
    <row r="101" spans="1:11" s="132" customFormat="1" ht="27" x14ac:dyDescent="0.3">
      <c r="A101" s="26" t="s">
        <v>65</v>
      </c>
      <c r="B101" s="125">
        <v>1312</v>
      </c>
      <c r="C101" s="125">
        <v>7.3</v>
      </c>
      <c r="D101" s="125">
        <v>10</v>
      </c>
      <c r="E101" s="28">
        <f>11-1.7</f>
        <v>9.3000000000000007</v>
      </c>
      <c r="F101" s="28">
        <v>9.3000000000000007</v>
      </c>
      <c r="G101" s="28"/>
      <c r="H101" s="28">
        <v>9.3000000000000007</v>
      </c>
      <c r="I101" s="28"/>
      <c r="J101" s="28"/>
      <c r="K101" s="235"/>
    </row>
    <row r="102" spans="1:11" s="132" customFormat="1" x14ac:dyDescent="0.3">
      <c r="A102" s="26" t="s">
        <v>66</v>
      </c>
      <c r="B102" s="125">
        <v>1313</v>
      </c>
      <c r="C102" s="125"/>
      <c r="D102" s="125"/>
      <c r="E102" s="28"/>
      <c r="F102" s="28"/>
      <c r="G102" s="28"/>
      <c r="H102" s="28"/>
      <c r="I102" s="28"/>
      <c r="J102" s="28"/>
      <c r="K102" s="235"/>
    </row>
    <row r="103" spans="1:11" s="132" customFormat="1" x14ac:dyDescent="0.3">
      <c r="A103" s="26" t="s">
        <v>67</v>
      </c>
      <c r="B103" s="125">
        <v>1314</v>
      </c>
      <c r="C103" s="125"/>
      <c r="D103" s="125"/>
      <c r="E103" s="28">
        <v>2</v>
      </c>
      <c r="F103" s="28">
        <v>2</v>
      </c>
      <c r="G103" s="28"/>
      <c r="H103" s="28"/>
      <c r="I103" s="28">
        <v>2</v>
      </c>
      <c r="J103" s="28"/>
      <c r="K103" s="235"/>
    </row>
    <row r="104" spans="1:11" s="132" customFormat="1" x14ac:dyDescent="0.3">
      <c r="A104" s="26" t="s">
        <v>68</v>
      </c>
      <c r="B104" s="125">
        <v>1315</v>
      </c>
      <c r="C104" s="125"/>
      <c r="D104" s="125"/>
      <c r="E104" s="28"/>
      <c r="F104" s="28"/>
      <c r="G104" s="28"/>
      <c r="H104" s="28"/>
      <c r="I104" s="28"/>
      <c r="J104" s="28"/>
      <c r="K104" s="235"/>
    </row>
    <row r="105" spans="1:11" s="132" customFormat="1" x14ac:dyDescent="0.3">
      <c r="A105" s="26" t="s">
        <v>465</v>
      </c>
      <c r="B105" s="125">
        <v>1316</v>
      </c>
      <c r="C105" s="125"/>
      <c r="D105" s="125"/>
      <c r="E105" s="28"/>
      <c r="F105" s="28"/>
      <c r="G105" s="28"/>
      <c r="H105" s="28"/>
      <c r="I105" s="28"/>
      <c r="J105" s="28"/>
      <c r="K105" s="235" t="s">
        <v>278</v>
      </c>
    </row>
    <row r="106" spans="1:11" s="132" customFormat="1" x14ac:dyDescent="0.3">
      <c r="A106" s="28" t="s">
        <v>56</v>
      </c>
      <c r="B106" s="235">
        <v>1320</v>
      </c>
      <c r="C106" s="235">
        <v>147.5</v>
      </c>
      <c r="D106" s="125">
        <v>180</v>
      </c>
      <c r="E106" s="28">
        <v>333.4</v>
      </c>
      <c r="F106" s="28">
        <f>F89</f>
        <v>333.4</v>
      </c>
      <c r="G106" s="28">
        <v>892.3</v>
      </c>
      <c r="H106" s="28">
        <v>892.3</v>
      </c>
      <c r="I106" s="28">
        <v>892.3</v>
      </c>
      <c r="J106" s="28">
        <v>892.3</v>
      </c>
      <c r="K106" s="235"/>
    </row>
    <row r="107" spans="1:11" s="132" customFormat="1" x14ac:dyDescent="0.3">
      <c r="A107" s="28" t="s">
        <v>57</v>
      </c>
      <c r="B107" s="235">
        <v>1330</v>
      </c>
      <c r="C107" s="235"/>
      <c r="D107" s="125"/>
      <c r="E107" s="28"/>
      <c r="F107" s="28"/>
      <c r="G107" s="28"/>
      <c r="H107" s="28"/>
      <c r="I107" s="28"/>
      <c r="J107" s="28"/>
      <c r="K107" s="235"/>
    </row>
    <row r="108" spans="1:11" s="132" customFormat="1" ht="18.75" customHeight="1" x14ac:dyDescent="0.3">
      <c r="A108" s="28" t="s">
        <v>69</v>
      </c>
      <c r="B108" s="235">
        <v>1340</v>
      </c>
      <c r="C108" s="235"/>
      <c r="D108" s="235"/>
      <c r="E108" s="28"/>
      <c r="F108" s="28"/>
      <c r="G108" s="28"/>
      <c r="H108" s="28"/>
      <c r="I108" s="28"/>
      <c r="J108" s="28"/>
      <c r="K108" s="235"/>
    </row>
    <row r="109" spans="1:11" s="132" customFormat="1" x14ac:dyDescent="0.3">
      <c r="A109" s="28" t="s">
        <v>70</v>
      </c>
      <c r="B109" s="235">
        <v>1350</v>
      </c>
      <c r="C109" s="235"/>
      <c r="D109" s="235"/>
      <c r="E109" s="28"/>
      <c r="F109" s="28"/>
      <c r="G109" s="28"/>
      <c r="H109" s="28"/>
      <c r="I109" s="28"/>
      <c r="J109" s="28"/>
      <c r="K109" s="235"/>
    </row>
    <row r="110" spans="1:11" s="132" customFormat="1" x14ac:dyDescent="0.3">
      <c r="A110" s="28" t="s">
        <v>71</v>
      </c>
      <c r="B110" s="235">
        <v>1360</v>
      </c>
      <c r="C110" s="235"/>
      <c r="D110" s="235"/>
      <c r="E110" s="28"/>
      <c r="F110" s="28"/>
      <c r="G110" s="28"/>
      <c r="H110" s="28"/>
      <c r="I110" s="28"/>
      <c r="J110" s="28"/>
      <c r="K110" s="235"/>
    </row>
    <row r="111" spans="1:11" s="132" customFormat="1" x14ac:dyDescent="0.3">
      <c r="A111" s="28" t="s">
        <v>72</v>
      </c>
      <c r="B111" s="235">
        <v>1370</v>
      </c>
      <c r="C111" s="235"/>
      <c r="D111" s="235"/>
      <c r="E111" s="28"/>
      <c r="F111" s="28"/>
      <c r="G111" s="28"/>
      <c r="H111" s="28"/>
      <c r="I111" s="28"/>
      <c r="J111" s="28"/>
      <c r="K111" s="235"/>
    </row>
    <row r="112" spans="1:11" s="132" customFormat="1" x14ac:dyDescent="0.3">
      <c r="A112" s="28" t="s">
        <v>279</v>
      </c>
      <c r="B112" s="235">
        <v>1380</v>
      </c>
      <c r="C112" s="235"/>
      <c r="D112" s="235"/>
      <c r="E112" s="28"/>
      <c r="F112" s="28"/>
      <c r="G112" s="28"/>
      <c r="H112" s="28"/>
      <c r="I112" s="28"/>
      <c r="J112" s="28"/>
      <c r="K112" s="235"/>
    </row>
    <row r="113" spans="1:11" s="132" customFormat="1" ht="27" x14ac:dyDescent="0.3">
      <c r="A113" s="28" t="s">
        <v>73</v>
      </c>
      <c r="B113" s="235">
        <v>1390</v>
      </c>
      <c r="C113" s="235"/>
      <c r="D113" s="235"/>
      <c r="E113" s="28"/>
      <c r="F113" s="28"/>
      <c r="G113" s="28"/>
      <c r="H113" s="28"/>
      <c r="I113" s="28"/>
      <c r="J113" s="28"/>
      <c r="K113" s="235"/>
    </row>
    <row r="114" spans="1:11" s="132" customFormat="1" x14ac:dyDescent="0.3">
      <c r="A114" s="28" t="s">
        <v>48</v>
      </c>
      <c r="B114" s="235">
        <v>1400</v>
      </c>
      <c r="C114" s="235"/>
      <c r="D114" s="235"/>
      <c r="E114" s="28"/>
      <c r="F114" s="28"/>
      <c r="G114" s="28"/>
      <c r="H114" s="28"/>
      <c r="I114" s="28"/>
      <c r="J114" s="28"/>
      <c r="K114" s="235"/>
    </row>
    <row r="115" spans="1:11" s="132" customFormat="1" ht="27" x14ac:dyDescent="0.3">
      <c r="A115" s="28" t="s">
        <v>74</v>
      </c>
      <c r="B115" s="235">
        <v>1410</v>
      </c>
      <c r="C115" s="235">
        <v>5</v>
      </c>
      <c r="D115" s="235">
        <v>5.6</v>
      </c>
      <c r="E115" s="28">
        <v>8.3000000000000007</v>
      </c>
      <c r="F115" s="28">
        <f>G115+H115+I115+J115</f>
        <v>8.3000000000000007</v>
      </c>
      <c r="G115" s="28">
        <v>0</v>
      </c>
      <c r="H115" s="28">
        <v>0</v>
      </c>
      <c r="I115" s="28">
        <v>3.8</v>
      </c>
      <c r="J115" s="28">
        <v>4.5</v>
      </c>
      <c r="K115" s="235"/>
    </row>
    <row r="116" spans="1:11" s="132" customFormat="1" ht="14.25" customHeight="1" x14ac:dyDescent="0.3">
      <c r="A116" s="28" t="s">
        <v>75</v>
      </c>
      <c r="B116" s="235">
        <v>1420</v>
      </c>
      <c r="C116" s="235"/>
      <c r="D116" s="235"/>
      <c r="E116" s="28"/>
      <c r="F116" s="28"/>
      <c r="G116" s="28"/>
      <c r="H116" s="28"/>
      <c r="I116" s="28"/>
      <c r="J116" s="28"/>
      <c r="K116" s="235"/>
    </row>
    <row r="117" spans="1:11" s="132" customFormat="1" ht="27" x14ac:dyDescent="0.3">
      <c r="A117" s="33" t="s">
        <v>423</v>
      </c>
      <c r="B117" s="235">
        <v>1430</v>
      </c>
      <c r="C117" s="235"/>
      <c r="D117" s="235"/>
      <c r="E117" s="28"/>
      <c r="F117" s="28"/>
      <c r="G117" s="28"/>
      <c r="H117" s="28"/>
      <c r="I117" s="28"/>
      <c r="J117" s="28"/>
      <c r="K117" s="235"/>
    </row>
    <row r="118" spans="1:11" s="132" customFormat="1" x14ac:dyDescent="0.3">
      <c r="A118" s="28" t="s">
        <v>76</v>
      </c>
      <c r="B118" s="235">
        <v>1440</v>
      </c>
      <c r="C118" s="235"/>
      <c r="D118" s="235"/>
      <c r="E118" s="28"/>
      <c r="F118" s="28"/>
      <c r="G118" s="28"/>
      <c r="H118" s="28"/>
      <c r="I118" s="28"/>
      <c r="J118" s="28"/>
      <c r="K118" s="235"/>
    </row>
    <row r="119" spans="1:11" s="132" customFormat="1" x14ac:dyDescent="0.3">
      <c r="A119" s="28" t="s">
        <v>36</v>
      </c>
      <c r="B119" s="125" t="s">
        <v>382</v>
      </c>
      <c r="C119" s="125"/>
      <c r="D119" s="125"/>
      <c r="E119" s="28"/>
      <c r="F119" s="28"/>
      <c r="G119" s="28"/>
      <c r="H119" s="28"/>
      <c r="I119" s="28"/>
      <c r="J119" s="28"/>
      <c r="K119" s="235"/>
    </row>
    <row r="120" spans="1:11" s="132" customFormat="1" x14ac:dyDescent="0.3">
      <c r="A120" s="28" t="s">
        <v>60</v>
      </c>
      <c r="B120" s="235">
        <v>1450</v>
      </c>
      <c r="C120" s="235"/>
      <c r="D120" s="235"/>
      <c r="E120" s="28"/>
      <c r="F120" s="28"/>
      <c r="G120" s="28"/>
      <c r="H120" s="28"/>
      <c r="I120" s="28"/>
      <c r="J120" s="28"/>
      <c r="K120" s="235"/>
    </row>
    <row r="121" spans="1:11" s="132" customFormat="1" ht="52.8" x14ac:dyDescent="0.3">
      <c r="A121" s="28" t="s">
        <v>77</v>
      </c>
      <c r="B121" s="235">
        <v>1460</v>
      </c>
      <c r="C121" s="235"/>
      <c r="D121" s="235"/>
      <c r="E121" s="28"/>
      <c r="F121" s="28"/>
      <c r="G121" s="28"/>
      <c r="H121" s="28"/>
      <c r="I121" s="28"/>
      <c r="J121" s="28"/>
      <c r="K121" s="249" t="s">
        <v>283</v>
      </c>
    </row>
    <row r="122" spans="1:11" s="132" customFormat="1" x14ac:dyDescent="0.3">
      <c r="A122" s="28"/>
      <c r="B122" s="125" t="s">
        <v>280</v>
      </c>
      <c r="C122" s="125"/>
      <c r="D122" s="125"/>
      <c r="E122" s="28"/>
      <c r="F122" s="28"/>
      <c r="G122" s="28"/>
      <c r="H122" s="28"/>
      <c r="I122" s="28"/>
      <c r="J122" s="28"/>
      <c r="K122" s="235"/>
    </row>
    <row r="123" spans="1:11" s="132" customFormat="1" x14ac:dyDescent="0.3">
      <c r="A123" s="34" t="s">
        <v>78</v>
      </c>
      <c r="B123" s="155">
        <v>1500</v>
      </c>
      <c r="C123" s="155"/>
      <c r="D123" s="155"/>
      <c r="E123" s="28"/>
      <c r="F123" s="28"/>
      <c r="G123" s="28"/>
      <c r="H123" s="28"/>
      <c r="I123" s="28"/>
      <c r="J123" s="28"/>
      <c r="K123" s="235" t="s">
        <v>79</v>
      </c>
    </row>
    <row r="124" spans="1:11" s="132" customFormat="1" x14ac:dyDescent="0.3">
      <c r="A124" s="28" t="s">
        <v>80</v>
      </c>
      <c r="B124" s="235">
        <v>1510</v>
      </c>
      <c r="C124" s="235"/>
      <c r="D124" s="235"/>
      <c r="E124" s="28"/>
      <c r="F124" s="28"/>
      <c r="G124" s="28"/>
      <c r="H124" s="28"/>
      <c r="I124" s="28"/>
      <c r="J124" s="28"/>
      <c r="K124" s="235"/>
    </row>
    <row r="125" spans="1:11" s="132" customFormat="1" x14ac:dyDescent="0.3">
      <c r="A125" s="28" t="s">
        <v>56</v>
      </c>
      <c r="B125" s="235">
        <v>1520</v>
      </c>
      <c r="C125" s="235"/>
      <c r="D125" s="235"/>
      <c r="E125" s="28"/>
      <c r="F125" s="28"/>
      <c r="G125" s="28"/>
      <c r="H125" s="28"/>
      <c r="I125" s="28"/>
      <c r="J125" s="28"/>
      <c r="K125" s="235"/>
    </row>
    <row r="126" spans="1:11" s="132" customFormat="1" x14ac:dyDescent="0.3">
      <c r="A126" s="28" t="s">
        <v>57</v>
      </c>
      <c r="B126" s="235">
        <v>1530</v>
      </c>
      <c r="C126" s="235"/>
      <c r="D126" s="235"/>
      <c r="E126" s="28"/>
      <c r="F126" s="28"/>
      <c r="G126" s="28"/>
      <c r="H126" s="28"/>
      <c r="I126" s="28"/>
      <c r="J126" s="28"/>
      <c r="K126" s="235"/>
    </row>
    <row r="127" spans="1:11" s="132" customFormat="1" x14ac:dyDescent="0.3">
      <c r="A127" s="28" t="s">
        <v>60</v>
      </c>
      <c r="B127" s="235">
        <v>1540</v>
      </c>
      <c r="C127" s="235"/>
      <c r="D127" s="235"/>
      <c r="E127" s="28"/>
      <c r="F127" s="28"/>
      <c r="G127" s="28"/>
      <c r="H127" s="28"/>
      <c r="I127" s="28"/>
      <c r="J127" s="28"/>
      <c r="K127" s="235"/>
    </row>
    <row r="128" spans="1:11" s="132" customFormat="1" ht="40.200000000000003" x14ac:dyDescent="0.3">
      <c r="A128" s="28" t="s">
        <v>469</v>
      </c>
      <c r="B128" s="235">
        <v>1550</v>
      </c>
      <c r="C128" s="235"/>
      <c r="D128" s="235"/>
      <c r="E128" s="28"/>
      <c r="F128" s="28"/>
      <c r="G128" s="28"/>
      <c r="H128" s="28"/>
      <c r="I128" s="28"/>
      <c r="J128" s="28"/>
      <c r="K128" s="235" t="s">
        <v>82</v>
      </c>
    </row>
    <row r="129" spans="1:11" s="132" customFormat="1" x14ac:dyDescent="0.3">
      <c r="A129" s="28" t="s">
        <v>36</v>
      </c>
      <c r="B129" s="35">
        <v>1551</v>
      </c>
      <c r="C129" s="35"/>
      <c r="D129" s="35"/>
      <c r="E129" s="28"/>
      <c r="F129" s="28"/>
      <c r="G129" s="28"/>
      <c r="H129" s="28"/>
      <c r="I129" s="28"/>
      <c r="J129" s="28"/>
      <c r="K129" s="28"/>
    </row>
    <row r="130" spans="1:11" s="132" customFormat="1" ht="26.4" x14ac:dyDescent="0.3">
      <c r="A130" s="120" t="s">
        <v>470</v>
      </c>
      <c r="B130" s="36">
        <v>1600</v>
      </c>
      <c r="C130" s="36"/>
      <c r="D130" s="36"/>
      <c r="E130" s="28"/>
      <c r="F130" s="28"/>
      <c r="G130" s="28"/>
      <c r="H130" s="28"/>
      <c r="I130" s="28"/>
      <c r="J130" s="28"/>
      <c r="K130" s="28"/>
    </row>
    <row r="131" spans="1:11" s="132" customFormat="1" ht="26.4" x14ac:dyDescent="0.3">
      <c r="A131" s="120" t="s">
        <v>83</v>
      </c>
      <c r="B131" s="36">
        <v>1700</v>
      </c>
      <c r="C131" s="36"/>
      <c r="D131" s="36"/>
      <c r="E131" s="28"/>
      <c r="F131" s="28"/>
      <c r="G131" s="28"/>
      <c r="H131" s="28"/>
      <c r="I131" s="28"/>
      <c r="J131" s="28"/>
      <c r="K131" s="28"/>
    </row>
    <row r="132" spans="1:11" x14ac:dyDescent="0.3">
      <c r="A132" s="302" t="s">
        <v>84</v>
      </c>
      <c r="B132" s="303"/>
      <c r="C132" s="303"/>
      <c r="D132" s="303"/>
      <c r="E132" s="303"/>
      <c r="F132" s="303"/>
      <c r="G132" s="303"/>
      <c r="H132" s="303"/>
      <c r="I132" s="303"/>
      <c r="J132" s="303"/>
      <c r="K132" s="304"/>
    </row>
    <row r="133" spans="1:11" x14ac:dyDescent="0.3">
      <c r="A133" s="28" t="s">
        <v>56</v>
      </c>
      <c r="B133" s="29">
        <v>2000</v>
      </c>
      <c r="C133" s="233"/>
      <c r="D133" s="233"/>
      <c r="E133" s="28"/>
      <c r="F133" s="28"/>
      <c r="G133" s="28"/>
      <c r="H133" s="28"/>
      <c r="I133" s="28"/>
      <c r="J133" s="28"/>
      <c r="K133" s="118" t="s">
        <v>443</v>
      </c>
    </row>
    <row r="134" spans="1:11" x14ac:dyDescent="0.3">
      <c r="A134" s="82" t="s">
        <v>86</v>
      </c>
      <c r="B134" s="125">
        <v>2001</v>
      </c>
      <c r="C134" s="125">
        <v>2342.1999999999998</v>
      </c>
      <c r="D134" s="125">
        <v>2659</v>
      </c>
      <c r="E134" s="28">
        <v>2651.8</v>
      </c>
      <c r="F134" s="28">
        <f>G134+H134+I134+J134</f>
        <v>2651.7000000000003</v>
      </c>
      <c r="G134" s="28">
        <v>532.1</v>
      </c>
      <c r="H134" s="28">
        <v>633.20000000000005</v>
      </c>
      <c r="I134" s="28">
        <v>556.70000000000005</v>
      </c>
      <c r="J134" s="28">
        <v>929.7</v>
      </c>
      <c r="K134" s="29"/>
    </row>
    <row r="135" spans="1:11" x14ac:dyDescent="0.3">
      <c r="A135" s="28" t="s">
        <v>57</v>
      </c>
      <c r="B135" s="29">
        <v>2010</v>
      </c>
      <c r="C135" s="233"/>
      <c r="D135" s="233"/>
      <c r="E135" s="28"/>
      <c r="F135" s="28"/>
      <c r="G135" s="28"/>
      <c r="H135" s="28"/>
      <c r="I135" s="28"/>
      <c r="J135" s="28"/>
      <c r="K135" s="118" t="s">
        <v>444</v>
      </c>
    </row>
    <row r="136" spans="1:11" x14ac:dyDescent="0.3">
      <c r="A136" s="82" t="s">
        <v>86</v>
      </c>
      <c r="B136" s="126">
        <v>2011</v>
      </c>
      <c r="C136" s="126">
        <v>514</v>
      </c>
      <c r="D136" s="126">
        <v>584</v>
      </c>
      <c r="E136" s="133">
        <v>584</v>
      </c>
      <c r="F136" s="133">
        <f>G136+H136+I136+J136</f>
        <v>584</v>
      </c>
      <c r="G136" s="133">
        <v>106.9</v>
      </c>
      <c r="H136" s="133">
        <v>129.5</v>
      </c>
      <c r="I136" s="133">
        <v>111.2</v>
      </c>
      <c r="J136" s="133">
        <v>236.4</v>
      </c>
      <c r="K136" s="29"/>
    </row>
    <row r="137" spans="1:11" x14ac:dyDescent="0.3">
      <c r="A137" s="28" t="s">
        <v>80</v>
      </c>
      <c r="B137" s="127">
        <v>2020</v>
      </c>
      <c r="C137" s="127"/>
      <c r="D137" s="127"/>
      <c r="E137" s="133"/>
      <c r="F137" s="133"/>
      <c r="G137" s="133"/>
      <c r="H137" s="133"/>
      <c r="I137" s="133"/>
      <c r="J137" s="133"/>
      <c r="K137" s="118" t="s">
        <v>445</v>
      </c>
    </row>
    <row r="138" spans="1:11" x14ac:dyDescent="0.3">
      <c r="A138" s="82" t="s">
        <v>86</v>
      </c>
      <c r="B138" s="126">
        <v>2021</v>
      </c>
      <c r="C138" s="126"/>
      <c r="D138" s="126"/>
      <c r="E138" s="133"/>
      <c r="F138" s="133"/>
      <c r="G138" s="133"/>
      <c r="H138" s="133"/>
      <c r="I138" s="133"/>
      <c r="J138" s="133"/>
      <c r="K138" s="29"/>
    </row>
    <row r="139" spans="1:11" ht="27" x14ac:dyDescent="0.3">
      <c r="A139" s="28" t="s">
        <v>74</v>
      </c>
      <c r="B139" s="127">
        <v>2030</v>
      </c>
      <c r="C139" s="127"/>
      <c r="D139" s="127"/>
      <c r="E139" s="133"/>
      <c r="F139" s="133"/>
      <c r="G139" s="133"/>
      <c r="H139" s="133"/>
      <c r="I139" s="133"/>
      <c r="J139" s="133"/>
      <c r="K139" s="118" t="s">
        <v>446</v>
      </c>
    </row>
    <row r="140" spans="1:11" x14ac:dyDescent="0.3">
      <c r="A140" s="82" t="s">
        <v>86</v>
      </c>
      <c r="B140" s="126">
        <v>2031</v>
      </c>
      <c r="C140" s="126"/>
      <c r="D140" s="126"/>
      <c r="E140" s="133"/>
      <c r="F140" s="133"/>
      <c r="G140" s="133"/>
      <c r="H140" s="133"/>
      <c r="I140" s="133"/>
      <c r="J140" s="133"/>
      <c r="K140" s="29"/>
    </row>
    <row r="141" spans="1:11" x14ac:dyDescent="0.3">
      <c r="A141" s="28" t="s">
        <v>60</v>
      </c>
      <c r="B141" s="127">
        <v>2040</v>
      </c>
      <c r="C141" s="127"/>
      <c r="D141" s="127"/>
      <c r="E141" s="133"/>
      <c r="F141" s="133"/>
      <c r="G141" s="133"/>
      <c r="H141" s="133"/>
      <c r="I141" s="133"/>
      <c r="J141" s="133"/>
      <c r="K141" s="118" t="s">
        <v>447</v>
      </c>
    </row>
    <row r="142" spans="1:11" ht="27" x14ac:dyDescent="0.3">
      <c r="A142" s="28" t="s">
        <v>87</v>
      </c>
      <c r="B142" s="127">
        <v>2050</v>
      </c>
      <c r="C142" s="127"/>
      <c r="D142" s="127"/>
      <c r="E142" s="133"/>
      <c r="F142" s="133"/>
      <c r="G142" s="133"/>
      <c r="H142" s="133"/>
      <c r="I142" s="133"/>
      <c r="J142" s="133"/>
      <c r="K142" s="118" t="s">
        <v>448</v>
      </c>
    </row>
    <row r="143" spans="1:11" x14ac:dyDescent="0.3">
      <c r="A143" s="82" t="s">
        <v>86</v>
      </c>
      <c r="B143" s="126">
        <v>2051</v>
      </c>
      <c r="C143" s="126"/>
      <c r="D143" s="126"/>
      <c r="E143" s="133"/>
      <c r="F143" s="133"/>
      <c r="G143" s="133"/>
      <c r="H143" s="133"/>
      <c r="I143" s="133"/>
      <c r="J143" s="133"/>
      <c r="K143" s="29"/>
    </row>
    <row r="144" spans="1:11" ht="27" x14ac:dyDescent="0.3">
      <c r="A144" s="34" t="s">
        <v>88</v>
      </c>
      <c r="B144" s="134">
        <v>2060</v>
      </c>
      <c r="C144" s="134"/>
      <c r="D144" s="134"/>
      <c r="E144" s="133"/>
      <c r="F144" s="133"/>
      <c r="G144" s="133"/>
      <c r="H144" s="133"/>
      <c r="I144" s="133"/>
      <c r="J144" s="133"/>
      <c r="K144" s="29"/>
    </row>
    <row r="145" spans="1:11" x14ac:dyDescent="0.3">
      <c r="A145" s="305" t="s">
        <v>89</v>
      </c>
      <c r="B145" s="306"/>
      <c r="C145" s="306"/>
      <c r="D145" s="306"/>
      <c r="E145" s="306"/>
      <c r="F145" s="306"/>
      <c r="G145" s="306"/>
      <c r="H145" s="306"/>
      <c r="I145" s="306"/>
      <c r="J145" s="306"/>
      <c r="K145" s="307"/>
    </row>
    <row r="146" spans="1:11" ht="20.25" customHeight="1" x14ac:dyDescent="0.3">
      <c r="A146" s="120" t="s">
        <v>90</v>
      </c>
      <c r="B146" s="134">
        <v>3000</v>
      </c>
      <c r="C146" s="134"/>
      <c r="D146" s="134"/>
      <c r="E146" s="133"/>
      <c r="F146" s="133"/>
      <c r="G146" s="133"/>
      <c r="H146" s="133"/>
      <c r="I146" s="133"/>
      <c r="J146" s="133"/>
      <c r="K146" s="29" t="s">
        <v>91</v>
      </c>
    </row>
    <row r="147" spans="1:11" ht="26.4" x14ac:dyDescent="0.3">
      <c r="A147" s="81" t="s">
        <v>92</v>
      </c>
      <c r="B147" s="126">
        <v>3001</v>
      </c>
      <c r="C147" s="126"/>
      <c r="D147" s="126"/>
      <c r="E147" s="133"/>
      <c r="F147" s="133"/>
      <c r="G147" s="133"/>
      <c r="H147" s="133"/>
      <c r="I147" s="133"/>
      <c r="J147" s="133"/>
      <c r="K147" s="29"/>
    </row>
    <row r="148" spans="1:11" ht="26.4" x14ac:dyDescent="0.3">
      <c r="A148" s="81" t="s">
        <v>93</v>
      </c>
      <c r="B148" s="126">
        <v>3002</v>
      </c>
      <c r="C148" s="126"/>
      <c r="D148" s="126"/>
      <c r="E148" s="133"/>
      <c r="F148" s="133"/>
      <c r="G148" s="133"/>
      <c r="H148" s="133"/>
      <c r="I148" s="133"/>
      <c r="J148" s="133"/>
      <c r="K148" s="29"/>
    </row>
    <row r="149" spans="1:11" ht="27" x14ac:dyDescent="0.3">
      <c r="A149" s="120" t="s">
        <v>94</v>
      </c>
      <c r="B149" s="134">
        <v>3100</v>
      </c>
      <c r="C149" s="134"/>
      <c r="D149" s="134"/>
      <c r="E149" s="133"/>
      <c r="F149" s="133"/>
      <c r="G149" s="133"/>
      <c r="H149" s="133"/>
      <c r="I149" s="133"/>
      <c r="J149" s="133"/>
      <c r="K149" s="29" t="s">
        <v>95</v>
      </c>
    </row>
    <row r="150" spans="1:11" x14ac:dyDescent="0.3">
      <c r="A150" s="30" t="s">
        <v>96</v>
      </c>
      <c r="B150" s="29">
        <v>3110</v>
      </c>
      <c r="C150" s="233"/>
      <c r="D150" s="233"/>
      <c r="E150" s="28"/>
      <c r="F150" s="28"/>
      <c r="G150" s="28"/>
      <c r="H150" s="28"/>
      <c r="I150" s="28"/>
      <c r="J150" s="28"/>
      <c r="K150" s="29"/>
    </row>
    <row r="151" spans="1:11" x14ac:dyDescent="0.3">
      <c r="A151" s="82" t="s">
        <v>86</v>
      </c>
      <c r="B151" s="125">
        <v>3111</v>
      </c>
      <c r="C151" s="125"/>
      <c r="D151" s="125"/>
      <c r="E151" s="28"/>
      <c r="F151" s="28"/>
      <c r="G151" s="28"/>
      <c r="H151" s="28"/>
      <c r="I151" s="28"/>
      <c r="J151" s="28"/>
      <c r="K151" s="29"/>
    </row>
    <row r="152" spans="1:11" ht="26.4" x14ac:dyDescent="0.3">
      <c r="A152" s="30" t="s">
        <v>97</v>
      </c>
      <c r="B152" s="29">
        <v>3120</v>
      </c>
      <c r="C152" s="233"/>
      <c r="D152" s="233"/>
      <c r="E152" s="28"/>
      <c r="F152" s="28"/>
      <c r="G152" s="28"/>
      <c r="H152" s="28"/>
      <c r="I152" s="28"/>
      <c r="J152" s="28"/>
      <c r="K152" s="29"/>
    </row>
    <row r="153" spans="1:11" x14ac:dyDescent="0.3">
      <c r="A153" s="82" t="s">
        <v>86</v>
      </c>
      <c r="B153" s="125">
        <v>3121</v>
      </c>
      <c r="C153" s="125"/>
      <c r="D153" s="125"/>
      <c r="E153" s="28"/>
      <c r="F153" s="28"/>
      <c r="G153" s="28"/>
      <c r="H153" s="28"/>
      <c r="I153" s="28"/>
      <c r="J153" s="28"/>
      <c r="K153" s="29"/>
    </row>
    <row r="154" spans="1:11" ht="26.4" x14ac:dyDescent="0.3">
      <c r="A154" s="30" t="s">
        <v>98</v>
      </c>
      <c r="B154" s="29">
        <v>3130</v>
      </c>
      <c r="C154" s="233"/>
      <c r="D154" s="233"/>
      <c r="E154" s="135"/>
      <c r="F154" s="135"/>
      <c r="G154" s="135"/>
      <c r="H154" s="135"/>
      <c r="I154" s="135"/>
      <c r="J154" s="135"/>
      <c r="K154" s="29"/>
    </row>
    <row r="155" spans="1:11" x14ac:dyDescent="0.3">
      <c r="A155" s="82" t="s">
        <v>86</v>
      </c>
      <c r="B155" s="125">
        <v>3131</v>
      </c>
      <c r="C155" s="125"/>
      <c r="D155" s="125"/>
      <c r="E155" s="135"/>
      <c r="F155" s="135"/>
      <c r="G155" s="135"/>
      <c r="H155" s="135"/>
      <c r="I155" s="135"/>
      <c r="J155" s="135"/>
      <c r="K155" s="29"/>
    </row>
    <row r="156" spans="1:11" ht="26.4" x14ac:dyDescent="0.3">
      <c r="A156" s="30" t="s">
        <v>99</v>
      </c>
      <c r="B156" s="29">
        <v>3140</v>
      </c>
      <c r="C156" s="233"/>
      <c r="D156" s="233"/>
      <c r="E156" s="135"/>
      <c r="F156" s="135"/>
      <c r="G156" s="135"/>
      <c r="H156" s="135"/>
      <c r="I156" s="135"/>
      <c r="J156" s="135"/>
      <c r="K156" s="29"/>
    </row>
    <row r="157" spans="1:11" x14ac:dyDescent="0.3">
      <c r="A157" s="82" t="s">
        <v>86</v>
      </c>
      <c r="B157" s="125">
        <v>3141</v>
      </c>
      <c r="C157" s="125"/>
      <c r="D157" s="125"/>
      <c r="E157" s="135"/>
      <c r="F157" s="135"/>
      <c r="G157" s="135"/>
      <c r="H157" s="135"/>
      <c r="I157" s="135"/>
      <c r="J157" s="135"/>
      <c r="K157" s="29"/>
    </row>
    <row r="158" spans="1:11" ht="39.6" x14ac:dyDescent="0.3">
      <c r="A158" s="30" t="s">
        <v>100</v>
      </c>
      <c r="B158" s="29">
        <v>3150</v>
      </c>
      <c r="C158" s="233"/>
      <c r="D158" s="233"/>
      <c r="E158" s="135"/>
      <c r="F158" s="135"/>
      <c r="G158" s="135"/>
      <c r="H158" s="135"/>
      <c r="I158" s="135"/>
      <c r="J158" s="135"/>
      <c r="K158" s="29"/>
    </row>
    <row r="159" spans="1:11" x14ac:dyDescent="0.3">
      <c r="A159" s="82" t="s">
        <v>86</v>
      </c>
      <c r="B159" s="125">
        <v>3151</v>
      </c>
      <c r="C159" s="125"/>
      <c r="D159" s="125"/>
      <c r="E159" s="135"/>
      <c r="F159" s="135"/>
      <c r="G159" s="135"/>
      <c r="H159" s="135"/>
      <c r="I159" s="135"/>
      <c r="J159" s="135"/>
      <c r="K159" s="29"/>
    </row>
    <row r="160" spans="1:11" x14ac:dyDescent="0.3">
      <c r="A160" s="30" t="s">
        <v>101</v>
      </c>
      <c r="B160" s="29">
        <v>3160</v>
      </c>
      <c r="C160" s="233"/>
      <c r="D160" s="233"/>
      <c r="E160" s="135"/>
      <c r="F160" s="135"/>
      <c r="G160" s="135"/>
      <c r="H160" s="135"/>
      <c r="I160" s="135"/>
      <c r="J160" s="135"/>
      <c r="K160" s="29"/>
    </row>
    <row r="161" spans="1:16" x14ac:dyDescent="0.3">
      <c r="A161" s="82" t="s">
        <v>86</v>
      </c>
      <c r="B161" s="125">
        <v>3161</v>
      </c>
      <c r="C161" s="125"/>
      <c r="D161" s="125"/>
      <c r="E161" s="135"/>
      <c r="F161" s="135"/>
      <c r="G161" s="135"/>
      <c r="H161" s="135"/>
      <c r="I161" s="135"/>
      <c r="J161" s="135"/>
      <c r="K161" s="29"/>
    </row>
    <row r="162" spans="1:16" x14ac:dyDescent="0.3">
      <c r="A162" s="292" t="s">
        <v>102</v>
      </c>
      <c r="B162" s="293"/>
      <c r="C162" s="293"/>
      <c r="D162" s="293"/>
      <c r="E162" s="293"/>
      <c r="F162" s="293"/>
      <c r="G162" s="293"/>
      <c r="H162" s="293"/>
      <c r="I162" s="293"/>
      <c r="J162" s="293"/>
      <c r="K162" s="294"/>
    </row>
    <row r="163" spans="1:16" ht="26.4" x14ac:dyDescent="0.3">
      <c r="A163" s="13" t="s">
        <v>103</v>
      </c>
      <c r="B163" s="32">
        <v>4000</v>
      </c>
      <c r="C163" s="155"/>
      <c r="D163" s="155"/>
      <c r="E163" s="135"/>
      <c r="F163" s="135"/>
      <c r="G163" s="135"/>
      <c r="H163" s="135"/>
      <c r="I163" s="135"/>
      <c r="J163" s="135"/>
      <c r="K163" s="21" t="s">
        <v>104</v>
      </c>
    </row>
    <row r="164" spans="1:16" x14ac:dyDescent="0.3">
      <c r="A164" s="38" t="s">
        <v>105</v>
      </c>
      <c r="B164" s="23">
        <v>4001</v>
      </c>
      <c r="C164" s="125"/>
      <c r="D164" s="125"/>
      <c r="E164" s="135"/>
      <c r="F164" s="135"/>
      <c r="G164" s="135"/>
      <c r="H164" s="135"/>
      <c r="I164" s="135"/>
      <c r="J164" s="135"/>
      <c r="K164" s="21"/>
    </row>
    <row r="165" spans="1:16" x14ac:dyDescent="0.3">
      <c r="A165" s="38" t="s">
        <v>106</v>
      </c>
      <c r="B165" s="23">
        <v>4002</v>
      </c>
      <c r="C165" s="125"/>
      <c r="D165" s="125"/>
      <c r="E165" s="135"/>
      <c r="F165" s="135"/>
      <c r="G165" s="135"/>
      <c r="H165" s="135"/>
      <c r="I165" s="135"/>
      <c r="J165" s="135"/>
      <c r="K165" s="21"/>
    </row>
    <row r="166" spans="1:16" x14ac:dyDescent="0.3">
      <c r="A166" s="38" t="s">
        <v>107</v>
      </c>
      <c r="B166" s="23">
        <v>4003</v>
      </c>
      <c r="C166" s="125"/>
      <c r="D166" s="125"/>
      <c r="E166" s="135"/>
      <c r="F166" s="135"/>
      <c r="G166" s="135"/>
      <c r="H166" s="135"/>
      <c r="I166" s="135"/>
      <c r="J166" s="135"/>
      <c r="K166" s="21"/>
    </row>
    <row r="167" spans="1:16" x14ac:dyDescent="0.3">
      <c r="A167" s="14" t="s">
        <v>108</v>
      </c>
      <c r="B167" s="21">
        <v>4010</v>
      </c>
      <c r="C167" s="233"/>
      <c r="D167" s="233"/>
      <c r="E167" s="135"/>
      <c r="F167" s="135"/>
      <c r="G167" s="135"/>
      <c r="H167" s="135"/>
      <c r="I167" s="135"/>
      <c r="J167" s="135"/>
      <c r="K167" s="21"/>
    </row>
    <row r="168" spans="1:16" ht="26.4" x14ac:dyDescent="0.3">
      <c r="A168" s="13" t="s">
        <v>109</v>
      </c>
      <c r="B168" s="32">
        <v>4020</v>
      </c>
      <c r="C168" s="155"/>
      <c r="D168" s="155"/>
      <c r="E168" s="135"/>
      <c r="F168" s="135"/>
      <c r="G168" s="135"/>
      <c r="H168" s="135"/>
      <c r="I168" s="135"/>
      <c r="J168" s="135"/>
      <c r="K168" s="21" t="s">
        <v>110</v>
      </c>
    </row>
    <row r="169" spans="1:16" x14ac:dyDescent="0.3">
      <c r="A169" s="38" t="s">
        <v>105</v>
      </c>
      <c r="B169" s="23">
        <v>4021</v>
      </c>
      <c r="C169" s="125"/>
      <c r="D169" s="125"/>
      <c r="E169" s="135"/>
      <c r="F169" s="135"/>
      <c r="G169" s="135"/>
      <c r="H169" s="135"/>
      <c r="I169" s="135"/>
      <c r="J169" s="135"/>
      <c r="K169" s="21"/>
    </row>
    <row r="170" spans="1:16" x14ac:dyDescent="0.3">
      <c r="A170" s="38" t="s">
        <v>106</v>
      </c>
      <c r="B170" s="23">
        <v>4022</v>
      </c>
      <c r="C170" s="125"/>
      <c r="D170" s="125"/>
      <c r="E170" s="135"/>
      <c r="F170" s="135"/>
      <c r="G170" s="135"/>
      <c r="H170" s="135"/>
      <c r="I170" s="135"/>
      <c r="J170" s="135"/>
      <c r="K170" s="21"/>
    </row>
    <row r="171" spans="1:16" x14ac:dyDescent="0.3">
      <c r="A171" s="38" t="s">
        <v>107</v>
      </c>
      <c r="B171" s="23">
        <v>4023</v>
      </c>
      <c r="C171" s="125"/>
      <c r="D171" s="125"/>
      <c r="E171" s="135"/>
      <c r="F171" s="135"/>
      <c r="G171" s="135"/>
      <c r="H171" s="135"/>
      <c r="I171" s="135"/>
      <c r="J171" s="135"/>
      <c r="K171" s="21"/>
    </row>
    <row r="172" spans="1:16" x14ac:dyDescent="0.3">
      <c r="A172" s="14" t="s">
        <v>111</v>
      </c>
      <c r="B172" s="21">
        <v>4030</v>
      </c>
      <c r="C172" s="233"/>
      <c r="D172" s="233"/>
      <c r="E172" s="135"/>
      <c r="F172" s="135"/>
      <c r="G172" s="135"/>
      <c r="H172" s="135"/>
      <c r="I172" s="135"/>
      <c r="J172" s="135"/>
      <c r="K172" s="21"/>
    </row>
    <row r="173" spans="1:16" x14ac:dyDescent="0.3">
      <c r="A173" s="292" t="s">
        <v>112</v>
      </c>
      <c r="B173" s="293"/>
      <c r="C173" s="293"/>
      <c r="D173" s="293"/>
      <c r="E173" s="293"/>
      <c r="F173" s="293"/>
      <c r="G173" s="293"/>
      <c r="H173" s="293"/>
      <c r="I173" s="293"/>
      <c r="J173" s="293"/>
      <c r="K173" s="294"/>
    </row>
    <row r="174" spans="1:16" ht="26.4" x14ac:dyDescent="0.3">
      <c r="A174" s="120" t="s">
        <v>450</v>
      </c>
      <c r="B174" s="155">
        <v>5000</v>
      </c>
      <c r="C174" s="155">
        <f>C42+C49+C51+C65+C146+C163</f>
        <v>3458.5</v>
      </c>
      <c r="D174" s="155">
        <f t="shared" ref="D174:E174" si="16">D42+D49+D51+D65+D146+D163</f>
        <v>4052.9</v>
      </c>
      <c r="E174" s="155">
        <f t="shared" si="16"/>
        <v>4074.6000000000004</v>
      </c>
      <c r="F174" s="155">
        <f t="shared" ref="F174:J174" si="17">F40</f>
        <v>545.4</v>
      </c>
      <c r="G174" s="255">
        <f>G40</f>
        <v>136.35</v>
      </c>
      <c r="H174" s="155">
        <f t="shared" si="17"/>
        <v>136.35</v>
      </c>
      <c r="I174" s="155">
        <f t="shared" si="17"/>
        <v>136.35</v>
      </c>
      <c r="J174" s="155">
        <f t="shared" si="17"/>
        <v>136.35</v>
      </c>
      <c r="K174" s="137"/>
    </row>
    <row r="175" spans="1:16" ht="26.4" x14ac:dyDescent="0.3">
      <c r="A175" s="120" t="s">
        <v>286</v>
      </c>
      <c r="B175" s="155">
        <v>5010</v>
      </c>
      <c r="C175" s="155">
        <f>C73+C98+C123+C130+C131+C149+C168</f>
        <v>3143</v>
      </c>
      <c r="D175" s="155">
        <f t="shared" ref="D175:F175" si="18">D73+D98+D123+D130+D131+D149+D168</f>
        <v>3763.5</v>
      </c>
      <c r="E175" s="155">
        <f t="shared" si="18"/>
        <v>3887.1000000000004</v>
      </c>
      <c r="F175" s="155">
        <f t="shared" si="18"/>
        <v>691.3</v>
      </c>
      <c r="G175" s="254">
        <f>G73+G98+G123+G130+G131+G149+G168</f>
        <v>1585</v>
      </c>
      <c r="H175" s="155">
        <f>H73+H98+H123+H130+H131+H149+H168</f>
        <v>1716.1</v>
      </c>
      <c r="I175" s="155">
        <f>I73+I98+I123+I130+I131+I149+I168</f>
        <v>1657.5</v>
      </c>
      <c r="J175" s="155">
        <f>J73+J98+J123+J130+J131+J149+J168</f>
        <v>2164.1999999999998</v>
      </c>
      <c r="K175" s="137"/>
    </row>
    <row r="176" spans="1:16" ht="19.5" customHeight="1" x14ac:dyDescent="0.3">
      <c r="A176" s="14" t="s">
        <v>451</v>
      </c>
      <c r="B176" s="137">
        <v>5020</v>
      </c>
      <c r="C176" s="233">
        <f>(C42+C51+C65)-C98</f>
        <v>3295.6</v>
      </c>
      <c r="D176" s="274">
        <f t="shared" ref="D176:E176" si="19">(D42+D51+D65)-D98</f>
        <v>3842.3</v>
      </c>
      <c r="E176" s="274">
        <f t="shared" si="19"/>
        <v>3716.7000000000003</v>
      </c>
      <c r="F176" s="135">
        <v>330.4</v>
      </c>
      <c r="G176" s="135">
        <v>82.6</v>
      </c>
      <c r="H176" s="135">
        <v>82.6</v>
      </c>
      <c r="I176" s="135">
        <v>82.6</v>
      </c>
      <c r="J176" s="135">
        <v>82.6</v>
      </c>
      <c r="K176" s="164" t="s">
        <v>472</v>
      </c>
      <c r="M176" s="132"/>
      <c r="N176" s="132"/>
      <c r="O176" s="132"/>
      <c r="P176" s="132"/>
    </row>
    <row r="177" spans="1:16" ht="19.5" customHeight="1" x14ac:dyDescent="0.3">
      <c r="A177" s="37" t="s">
        <v>114</v>
      </c>
      <c r="B177" s="125">
        <v>5021</v>
      </c>
      <c r="C177" s="125"/>
      <c r="D177" s="233"/>
      <c r="E177" s="135"/>
      <c r="F177" s="135"/>
      <c r="G177" s="135"/>
      <c r="H177" s="135"/>
      <c r="I177" s="135"/>
      <c r="J177" s="135"/>
      <c r="K177" s="164"/>
    </row>
    <row r="178" spans="1:16" ht="19.5" customHeight="1" x14ac:dyDescent="0.3">
      <c r="A178" s="37" t="s">
        <v>115</v>
      </c>
      <c r="B178" s="125">
        <v>5022</v>
      </c>
      <c r="C178" s="125"/>
      <c r="D178" s="233"/>
      <c r="E178" s="135"/>
      <c r="F178" s="135"/>
      <c r="G178" s="135"/>
      <c r="H178" s="135"/>
      <c r="I178" s="135"/>
      <c r="J178" s="135"/>
      <c r="K178" s="164"/>
    </row>
    <row r="179" spans="1:16" ht="29.25" customHeight="1" x14ac:dyDescent="0.3">
      <c r="A179" s="75" t="s">
        <v>284</v>
      </c>
      <c r="B179" s="137">
        <v>5030</v>
      </c>
      <c r="C179" s="233">
        <f>C176-C98-C123-C130</f>
        <v>3132.7</v>
      </c>
      <c r="D179" s="275">
        <f>D176-D98-D123-D130</f>
        <v>3631.7000000000003</v>
      </c>
      <c r="E179" s="275">
        <f>E176-E98-E123-E130</f>
        <v>3358.8</v>
      </c>
      <c r="F179" s="135">
        <f>F182</f>
        <v>104.6</v>
      </c>
      <c r="G179" s="135"/>
      <c r="H179" s="135"/>
      <c r="I179" s="135"/>
      <c r="J179" s="135">
        <f>J182</f>
        <v>104.6</v>
      </c>
      <c r="K179" s="164" t="s">
        <v>473</v>
      </c>
      <c r="M179" s="132"/>
      <c r="N179" s="132"/>
      <c r="O179" s="132"/>
      <c r="P179" s="132"/>
    </row>
    <row r="180" spans="1:16" ht="17.25" customHeight="1" x14ac:dyDescent="0.3">
      <c r="A180" s="37" t="s">
        <v>114</v>
      </c>
      <c r="B180" s="125">
        <v>5031</v>
      </c>
      <c r="C180" s="125"/>
      <c r="D180" s="233"/>
      <c r="E180" s="135"/>
      <c r="F180" s="135"/>
      <c r="G180" s="135"/>
      <c r="H180" s="135"/>
      <c r="I180" s="135"/>
      <c r="J180" s="135"/>
      <c r="K180" s="137"/>
    </row>
    <row r="181" spans="1:16" ht="18.75" customHeight="1" x14ac:dyDescent="0.3">
      <c r="A181" s="37" t="s">
        <v>115</v>
      </c>
      <c r="B181" s="125">
        <v>5032</v>
      </c>
      <c r="C181" s="125"/>
      <c r="D181" s="233"/>
      <c r="E181" s="135"/>
      <c r="F181" s="135"/>
      <c r="G181" s="135"/>
      <c r="H181" s="135"/>
      <c r="I181" s="135"/>
      <c r="J181" s="135"/>
      <c r="K181" s="137"/>
    </row>
    <row r="182" spans="1:16" ht="26.25" customHeight="1" x14ac:dyDescent="0.3">
      <c r="A182" s="75" t="s">
        <v>285</v>
      </c>
      <c r="B182" s="137">
        <v>5040</v>
      </c>
      <c r="C182" s="233">
        <f>C174-C175</f>
        <v>315.5</v>
      </c>
      <c r="D182" s="233">
        <v>104.6</v>
      </c>
      <c r="E182" s="135">
        <v>104.6</v>
      </c>
      <c r="F182" s="135">
        <f>J182</f>
        <v>104.6</v>
      </c>
      <c r="G182" s="135"/>
      <c r="H182" s="135"/>
      <c r="I182" s="135"/>
      <c r="J182" s="135">
        <v>104.6</v>
      </c>
      <c r="K182" s="156" t="s">
        <v>449</v>
      </c>
    </row>
    <row r="183" spans="1:16" ht="21.75" customHeight="1" x14ac:dyDescent="0.3">
      <c r="A183" s="37" t="s">
        <v>114</v>
      </c>
      <c r="B183" s="125">
        <v>5041</v>
      </c>
      <c r="C183" s="125"/>
      <c r="D183" s="233"/>
      <c r="E183" s="135"/>
      <c r="F183" s="135"/>
      <c r="G183" s="135"/>
      <c r="H183" s="135"/>
      <c r="I183" s="135"/>
      <c r="J183" s="135"/>
      <c r="K183" s="156"/>
    </row>
    <row r="184" spans="1:16" ht="20.25" customHeight="1" x14ac:dyDescent="0.3">
      <c r="A184" s="37" t="s">
        <v>115</v>
      </c>
      <c r="B184" s="125">
        <v>5042</v>
      </c>
      <c r="C184" s="125"/>
      <c r="D184" s="233"/>
      <c r="E184" s="135"/>
      <c r="F184" s="135"/>
      <c r="G184" s="135"/>
      <c r="H184" s="135"/>
      <c r="I184" s="135"/>
      <c r="J184" s="135"/>
      <c r="K184" s="156"/>
    </row>
    <row r="185" spans="1:16" ht="20.25" customHeight="1" x14ac:dyDescent="0.3">
      <c r="A185" s="14" t="s">
        <v>452</v>
      </c>
      <c r="B185" s="137">
        <v>5050</v>
      </c>
      <c r="C185" s="233">
        <v>25.6</v>
      </c>
      <c r="D185" s="233">
        <v>18</v>
      </c>
      <c r="E185" s="135">
        <v>18.8</v>
      </c>
      <c r="F185" s="135">
        <v>20</v>
      </c>
      <c r="G185" s="135"/>
      <c r="H185" s="135"/>
      <c r="I185" s="135"/>
      <c r="J185" s="135">
        <f>F185</f>
        <v>20</v>
      </c>
      <c r="K185" s="156"/>
    </row>
    <row r="186" spans="1:16" ht="30" customHeight="1" x14ac:dyDescent="0.3">
      <c r="A186" s="13" t="s">
        <v>113</v>
      </c>
      <c r="B186" s="32">
        <v>5060</v>
      </c>
      <c r="C186" s="155">
        <v>116.8</v>
      </c>
      <c r="D186" s="155">
        <v>85.8</v>
      </c>
      <c r="E186" s="135">
        <v>85.8</v>
      </c>
      <c r="F186" s="135">
        <v>85.8</v>
      </c>
      <c r="G186" s="135"/>
      <c r="H186" s="135"/>
      <c r="I186" s="135"/>
      <c r="J186" s="135">
        <f>F186</f>
        <v>85.8</v>
      </c>
      <c r="K186" s="154" t="s">
        <v>453</v>
      </c>
    </row>
    <row r="187" spans="1:16" ht="19.5" customHeight="1" x14ac:dyDescent="0.3">
      <c r="A187" s="14" t="s">
        <v>114</v>
      </c>
      <c r="B187" s="21">
        <v>5061</v>
      </c>
      <c r="C187" s="233"/>
      <c r="D187" s="233"/>
      <c r="E187" s="135"/>
      <c r="F187" s="135"/>
      <c r="G187" s="135"/>
      <c r="H187" s="135"/>
      <c r="I187" s="135"/>
      <c r="J187" s="135"/>
      <c r="K187" s="21"/>
    </row>
    <row r="188" spans="1:16" x14ac:dyDescent="0.3">
      <c r="A188" s="14" t="s">
        <v>115</v>
      </c>
      <c r="B188" s="21">
        <v>5062</v>
      </c>
      <c r="C188" s="233"/>
      <c r="D188" s="233"/>
      <c r="E188" s="135"/>
      <c r="F188" s="135"/>
      <c r="G188" s="135"/>
      <c r="H188" s="135"/>
      <c r="I188" s="135"/>
      <c r="J188" s="135"/>
      <c r="K188" s="21"/>
    </row>
    <row r="189" spans="1:16" x14ac:dyDescent="0.3">
      <c r="A189" s="292" t="s">
        <v>287</v>
      </c>
      <c r="B189" s="293"/>
      <c r="C189" s="293"/>
      <c r="D189" s="293"/>
      <c r="E189" s="293"/>
      <c r="F189" s="293"/>
      <c r="G189" s="293"/>
      <c r="H189" s="293"/>
      <c r="I189" s="293"/>
      <c r="J189" s="293"/>
      <c r="K189" s="294"/>
    </row>
    <row r="190" spans="1:16" ht="26.4" x14ac:dyDescent="0.3">
      <c r="A190" s="14" t="s">
        <v>288</v>
      </c>
      <c r="B190" s="66">
        <v>6000</v>
      </c>
      <c r="C190" s="240"/>
      <c r="D190" s="240"/>
      <c r="E190" s="240"/>
      <c r="F190" s="257"/>
      <c r="G190" s="257"/>
      <c r="H190" s="257"/>
      <c r="I190" s="257"/>
      <c r="J190" s="257"/>
      <c r="K190" s="66"/>
    </row>
    <row r="191" spans="1:16" ht="39.6" x14ac:dyDescent="0.3">
      <c r="A191" s="14" t="s">
        <v>289</v>
      </c>
      <c r="B191" s="66">
        <v>6010</v>
      </c>
      <c r="C191" s="240"/>
      <c r="D191" s="240"/>
      <c r="E191" s="240"/>
      <c r="F191" s="257"/>
      <c r="G191" s="257"/>
      <c r="H191" s="257"/>
      <c r="I191" s="257"/>
      <c r="J191" s="257"/>
      <c r="K191" s="66"/>
    </row>
    <row r="192" spans="1:16" x14ac:dyDescent="0.3">
      <c r="A192" s="14" t="s">
        <v>290</v>
      </c>
      <c r="B192" s="66">
        <v>6020</v>
      </c>
      <c r="C192" s="240"/>
      <c r="D192" s="240"/>
      <c r="E192" s="240"/>
      <c r="F192" s="257"/>
      <c r="G192" s="257"/>
      <c r="H192" s="257"/>
      <c r="I192" s="257"/>
      <c r="J192" s="257"/>
      <c r="K192" s="66"/>
    </row>
    <row r="193" spans="1:11" ht="26.4" x14ac:dyDescent="0.3">
      <c r="A193" s="37" t="s">
        <v>291</v>
      </c>
      <c r="B193" s="39">
        <v>6021</v>
      </c>
      <c r="C193" s="244"/>
      <c r="D193" s="244"/>
      <c r="E193" s="240"/>
      <c r="F193" s="257"/>
      <c r="G193" s="257"/>
      <c r="H193" s="257"/>
      <c r="I193" s="257"/>
      <c r="J193" s="257"/>
      <c r="K193" s="66"/>
    </row>
    <row r="194" spans="1:11" x14ac:dyDescent="0.3">
      <c r="A194" s="14" t="s">
        <v>292</v>
      </c>
      <c r="B194" s="66">
        <v>6030</v>
      </c>
      <c r="C194" s="240"/>
      <c r="D194" s="240"/>
      <c r="E194" s="240"/>
      <c r="F194" s="257"/>
      <c r="G194" s="257"/>
      <c r="H194" s="257"/>
      <c r="I194" s="257"/>
      <c r="J194" s="257"/>
      <c r="K194" s="66"/>
    </row>
    <row r="195" spans="1:11" x14ac:dyDescent="0.3">
      <c r="A195" s="14" t="s">
        <v>293</v>
      </c>
      <c r="B195" s="66">
        <v>6040</v>
      </c>
      <c r="C195" s="240"/>
      <c r="D195" s="240"/>
      <c r="E195" s="240"/>
      <c r="F195" s="257"/>
      <c r="G195" s="257"/>
      <c r="H195" s="257"/>
      <c r="I195" s="257"/>
      <c r="J195" s="257"/>
      <c r="K195" s="66"/>
    </row>
    <row r="196" spans="1:11" ht="39.6" x14ac:dyDescent="0.3">
      <c r="A196" s="14" t="s">
        <v>294</v>
      </c>
      <c r="B196" s="66">
        <v>6050</v>
      </c>
      <c r="C196" s="240"/>
      <c r="D196" s="240"/>
      <c r="E196" s="240"/>
      <c r="F196" s="257"/>
      <c r="G196" s="257"/>
      <c r="H196" s="257"/>
      <c r="I196" s="257"/>
      <c r="J196" s="257"/>
      <c r="K196" s="66" t="s">
        <v>296</v>
      </c>
    </row>
    <row r="197" spans="1:11" ht="39.6" x14ac:dyDescent="0.3">
      <c r="A197" s="14" t="s">
        <v>295</v>
      </c>
      <c r="B197" s="66">
        <v>6060</v>
      </c>
      <c r="C197" s="240"/>
      <c r="D197" s="240"/>
      <c r="E197" s="240"/>
      <c r="F197" s="257"/>
      <c r="G197" s="257"/>
      <c r="H197" s="257"/>
      <c r="I197" s="257"/>
      <c r="J197" s="257"/>
      <c r="K197" s="66"/>
    </row>
    <row r="198" spans="1:11" x14ac:dyDescent="0.3">
      <c r="A198" s="292" t="s">
        <v>454</v>
      </c>
      <c r="B198" s="293"/>
      <c r="C198" s="293"/>
      <c r="D198" s="293"/>
      <c r="E198" s="293"/>
      <c r="F198" s="293"/>
      <c r="G198" s="293"/>
      <c r="H198" s="293"/>
      <c r="I198" s="293"/>
      <c r="J198" s="293"/>
      <c r="K198" s="294"/>
    </row>
    <row r="199" spans="1:11" ht="26.4" x14ac:dyDescent="0.3">
      <c r="A199" s="13" t="s">
        <v>116</v>
      </c>
      <c r="B199" s="13"/>
      <c r="C199" s="120"/>
      <c r="D199" s="120"/>
      <c r="E199" s="245"/>
      <c r="F199" s="257"/>
      <c r="G199" s="257" t="s">
        <v>117</v>
      </c>
      <c r="H199" s="257" t="s">
        <v>118</v>
      </c>
      <c r="I199" s="257" t="s">
        <v>119</v>
      </c>
      <c r="J199" s="257" t="s">
        <v>120</v>
      </c>
      <c r="K199" s="12"/>
    </row>
    <row r="200" spans="1:11" ht="63.75" customHeight="1" x14ac:dyDescent="0.3">
      <c r="A200" s="30" t="s">
        <v>121</v>
      </c>
      <c r="B200" s="11">
        <v>7000</v>
      </c>
      <c r="C200" s="240">
        <f>C201+C202+C203+C204+C205+C206</f>
        <v>10</v>
      </c>
      <c r="D200" s="240">
        <f t="shared" ref="D200:F200" si="20">D201+D202+D203+D204+D205+D206</f>
        <v>10</v>
      </c>
      <c r="E200" s="240">
        <f t="shared" si="20"/>
        <v>9</v>
      </c>
      <c r="F200" s="257">
        <f t="shared" si="20"/>
        <v>9</v>
      </c>
      <c r="G200" s="257">
        <v>9</v>
      </c>
      <c r="H200" s="257">
        <v>9</v>
      </c>
      <c r="I200" s="257">
        <v>9</v>
      </c>
      <c r="J200" s="257">
        <v>9</v>
      </c>
      <c r="K200" s="12"/>
    </row>
    <row r="201" spans="1:11" x14ac:dyDescent="0.3">
      <c r="A201" s="81" t="s">
        <v>299</v>
      </c>
      <c r="B201" s="39">
        <v>7001</v>
      </c>
      <c r="C201" s="244">
        <v>1</v>
      </c>
      <c r="D201" s="244">
        <v>1</v>
      </c>
      <c r="E201" s="245">
        <v>1</v>
      </c>
      <c r="F201" s="257">
        <v>1</v>
      </c>
      <c r="G201" s="257">
        <v>1</v>
      </c>
      <c r="H201" s="257">
        <v>1</v>
      </c>
      <c r="I201" s="257">
        <v>1</v>
      </c>
      <c r="J201" s="257">
        <v>1</v>
      </c>
      <c r="K201" s="40"/>
    </row>
    <row r="202" spans="1:11" ht="26.4" x14ac:dyDescent="0.3">
      <c r="A202" s="81" t="s">
        <v>298</v>
      </c>
      <c r="B202" s="39">
        <v>7002</v>
      </c>
      <c r="C202" s="244"/>
      <c r="D202" s="244"/>
      <c r="E202" s="245"/>
      <c r="F202" s="257"/>
      <c r="G202" s="257"/>
      <c r="H202" s="257"/>
      <c r="I202" s="257"/>
      <c r="J202" s="257"/>
      <c r="K202" s="41"/>
    </row>
    <row r="203" spans="1:11" x14ac:dyDescent="0.3">
      <c r="A203" s="82" t="s">
        <v>301</v>
      </c>
      <c r="B203" s="39" t="s">
        <v>305</v>
      </c>
      <c r="C203" s="244">
        <v>2</v>
      </c>
      <c r="D203" s="244">
        <v>2</v>
      </c>
      <c r="E203" s="245">
        <v>2</v>
      </c>
      <c r="F203" s="257">
        <v>2</v>
      </c>
      <c r="G203" s="257">
        <v>2</v>
      </c>
      <c r="H203" s="257">
        <v>2</v>
      </c>
      <c r="I203" s="257">
        <v>2</v>
      </c>
      <c r="J203" s="257">
        <v>2</v>
      </c>
      <c r="K203" s="41"/>
    </row>
    <row r="204" spans="1:11" x14ac:dyDescent="0.3">
      <c r="A204" s="82" t="s">
        <v>300</v>
      </c>
      <c r="B204" s="39" t="s">
        <v>306</v>
      </c>
      <c r="C204" s="244">
        <v>5</v>
      </c>
      <c r="D204" s="244">
        <v>5</v>
      </c>
      <c r="E204" s="245">
        <v>4</v>
      </c>
      <c r="F204" s="257">
        <v>4</v>
      </c>
      <c r="G204" s="257">
        <v>4</v>
      </c>
      <c r="H204" s="257">
        <v>4</v>
      </c>
      <c r="I204" s="257">
        <v>4</v>
      </c>
      <c r="J204" s="257">
        <v>4</v>
      </c>
      <c r="K204" s="41"/>
    </row>
    <row r="205" spans="1:11" x14ac:dyDescent="0.3">
      <c r="A205" s="82" t="s">
        <v>302</v>
      </c>
      <c r="B205" s="39" t="s">
        <v>307</v>
      </c>
      <c r="C205" s="244"/>
      <c r="D205" s="244"/>
      <c r="E205" s="245"/>
      <c r="F205" s="257"/>
      <c r="G205" s="257"/>
      <c r="H205" s="257"/>
      <c r="I205" s="257"/>
      <c r="J205" s="257"/>
      <c r="K205" s="41"/>
    </row>
    <row r="206" spans="1:11" x14ac:dyDescent="0.3">
      <c r="A206" s="82" t="s">
        <v>303</v>
      </c>
      <c r="B206" s="39" t="s">
        <v>308</v>
      </c>
      <c r="C206" s="244">
        <v>2</v>
      </c>
      <c r="D206" s="244">
        <v>2</v>
      </c>
      <c r="E206" s="245">
        <v>2</v>
      </c>
      <c r="F206" s="257">
        <v>2</v>
      </c>
      <c r="G206" s="257">
        <v>2</v>
      </c>
      <c r="H206" s="257">
        <v>2</v>
      </c>
      <c r="I206" s="257">
        <v>2</v>
      </c>
      <c r="J206" s="257">
        <v>2</v>
      </c>
      <c r="K206" s="41"/>
    </row>
    <row r="207" spans="1:11" x14ac:dyDescent="0.3">
      <c r="A207" s="81" t="s">
        <v>297</v>
      </c>
      <c r="B207" s="39">
        <v>7003</v>
      </c>
      <c r="C207" s="244"/>
      <c r="D207" s="244"/>
      <c r="E207" s="245"/>
      <c r="F207" s="257"/>
      <c r="G207" s="257"/>
      <c r="H207" s="257"/>
      <c r="I207" s="257"/>
      <c r="J207" s="257"/>
      <c r="K207" s="41"/>
    </row>
    <row r="208" spans="1:11" x14ac:dyDescent="0.3">
      <c r="A208" s="81" t="s">
        <v>304</v>
      </c>
      <c r="B208" s="39">
        <v>7004</v>
      </c>
      <c r="C208" s="244"/>
      <c r="D208" s="244"/>
      <c r="E208" s="245"/>
      <c r="F208" s="257"/>
      <c r="G208" s="257"/>
      <c r="H208" s="257"/>
      <c r="I208" s="257"/>
      <c r="J208" s="257"/>
      <c r="K208" s="12"/>
    </row>
    <row r="209" spans="1:11" ht="26.4" x14ac:dyDescent="0.3">
      <c r="A209" s="30" t="s">
        <v>122</v>
      </c>
      <c r="B209" s="11">
        <v>7010</v>
      </c>
      <c r="C209" s="240">
        <f>C210+C211+C212+C213+C214+C215</f>
        <v>2342268</v>
      </c>
      <c r="D209" s="240">
        <f t="shared" ref="D209:F209" si="21">D210+D211+D212+D213+D214+D215</f>
        <v>2659039</v>
      </c>
      <c r="E209" s="253">
        <f t="shared" si="21"/>
        <v>2651748.5300000003</v>
      </c>
      <c r="F209" s="257">
        <f t="shared" si="21"/>
        <v>2651748.5300000003</v>
      </c>
      <c r="G209" s="256">
        <f>G210+G212+G213+G215</f>
        <v>532100.00249999994</v>
      </c>
      <c r="H209" s="256">
        <f t="shared" ref="H209:J209" si="22">H210+H212+H213+H215</f>
        <v>633200.00249999994</v>
      </c>
      <c r="I209" s="256">
        <f t="shared" si="22"/>
        <v>556700.00249999994</v>
      </c>
      <c r="J209" s="256">
        <f t="shared" si="22"/>
        <v>929700.00249999994</v>
      </c>
      <c r="K209" s="12"/>
    </row>
    <row r="210" spans="1:11" x14ac:dyDescent="0.3">
      <c r="A210" s="81" t="s">
        <v>299</v>
      </c>
      <c r="B210" s="39">
        <v>7011</v>
      </c>
      <c r="C210" s="244">
        <v>390000</v>
      </c>
      <c r="D210" s="244">
        <v>396000</v>
      </c>
      <c r="E210" s="245">
        <f>86500+455400</f>
        <v>541900</v>
      </c>
      <c r="F210" s="241">
        <f>E210</f>
        <v>541900</v>
      </c>
      <c r="G210" s="241">
        <f>F210/4</f>
        <v>135475</v>
      </c>
      <c r="H210" s="241">
        <f>F210/4</f>
        <v>135475</v>
      </c>
      <c r="I210" s="241">
        <f>F210/4</f>
        <v>135475</v>
      </c>
      <c r="J210" s="241">
        <f>(F210/4)+69500</f>
        <v>204975</v>
      </c>
      <c r="K210" s="12"/>
    </row>
    <row r="211" spans="1:11" ht="26.4" x14ac:dyDescent="0.3">
      <c r="A211" s="81" t="s">
        <v>298</v>
      </c>
      <c r="B211" s="39">
        <v>7012</v>
      </c>
      <c r="C211" s="244"/>
      <c r="D211" s="244"/>
      <c r="E211" s="245"/>
      <c r="F211" s="241"/>
      <c r="G211" s="241"/>
      <c r="H211" s="241"/>
      <c r="I211" s="241"/>
      <c r="J211" s="241"/>
      <c r="K211" s="12"/>
    </row>
    <row r="212" spans="1:11" x14ac:dyDescent="0.3">
      <c r="A212" s="82" t="s">
        <v>301</v>
      </c>
      <c r="B212" s="39" t="s">
        <v>309</v>
      </c>
      <c r="C212" s="244">
        <v>652268</v>
      </c>
      <c r="D212" s="244">
        <v>640539</v>
      </c>
      <c r="E212" s="245">
        <f>544800+23400+22000+13000+6250+38250+38250+38250+60217.5+48.53</f>
        <v>784466.03</v>
      </c>
      <c r="F212" s="241">
        <f>E212</f>
        <v>784466.03</v>
      </c>
      <c r="G212" s="241">
        <f>(F212/4)-53450.06-15000</f>
        <v>127666.44750000001</v>
      </c>
      <c r="H212" s="241">
        <f>(F212/4)</f>
        <v>196116.50750000001</v>
      </c>
      <c r="I212" s="241">
        <f>F212/4-50000</f>
        <v>146116.50750000001</v>
      </c>
      <c r="J212" s="241">
        <f>(F212/4)+123067.5</f>
        <v>319184.00750000001</v>
      </c>
      <c r="K212" s="12"/>
    </row>
    <row r="213" spans="1:11" x14ac:dyDescent="0.3">
      <c r="A213" s="82" t="s">
        <v>300</v>
      </c>
      <c r="B213" s="39" t="s">
        <v>310</v>
      </c>
      <c r="C213" s="244">
        <v>1210000</v>
      </c>
      <c r="D213" s="244">
        <v>1490500</v>
      </c>
      <c r="E213" s="245">
        <f>792000+66000+22000+66000+66000+66000+60217.5</f>
        <v>1138217.5</v>
      </c>
      <c r="F213" s="241">
        <f>E213</f>
        <v>1138217.5</v>
      </c>
      <c r="G213" s="241">
        <f>(F213/4)-53450.06-8937.01</f>
        <v>222167.30499999999</v>
      </c>
      <c r="H213" s="241">
        <f>(F213/4)-29737.13</f>
        <v>254817.245</v>
      </c>
      <c r="I213" s="241">
        <f>F213/4-56237.13</f>
        <v>228317.245</v>
      </c>
      <c r="J213" s="241">
        <f>(F213/4)+165417.6-101222.23</f>
        <v>348749.745</v>
      </c>
      <c r="K213" s="12"/>
    </row>
    <row r="214" spans="1:11" x14ac:dyDescent="0.3">
      <c r="A214" s="82" t="s">
        <v>302</v>
      </c>
      <c r="B214" s="39" t="s">
        <v>311</v>
      </c>
      <c r="C214" s="244"/>
      <c r="D214" s="244"/>
      <c r="E214" s="245"/>
      <c r="F214" s="241"/>
      <c r="G214" s="241"/>
      <c r="H214" s="241"/>
      <c r="I214" s="241"/>
      <c r="J214" s="241"/>
      <c r="K214" s="12"/>
    </row>
    <row r="215" spans="1:11" x14ac:dyDescent="0.3">
      <c r="A215" s="82" t="s">
        <v>303</v>
      </c>
      <c r="B215" s="39" t="s">
        <v>312</v>
      </c>
      <c r="C215" s="244">
        <v>90000</v>
      </c>
      <c r="D215" s="244">
        <v>132000</v>
      </c>
      <c r="E215" s="245">
        <f>(6352.5*2)*12+12705+5500+16500</f>
        <v>187165</v>
      </c>
      <c r="F215" s="241">
        <f>E215</f>
        <v>187165</v>
      </c>
      <c r="G215" s="241">
        <f>F215/4</f>
        <v>46791.25</v>
      </c>
      <c r="H215" s="241">
        <f>F215/4</f>
        <v>46791.25</v>
      </c>
      <c r="I215" s="241">
        <f>F215/4</f>
        <v>46791.25</v>
      </c>
      <c r="J215" s="241">
        <f>(F215/4)+10000</f>
        <v>56791.25</v>
      </c>
      <c r="K215" s="67"/>
    </row>
    <row r="216" spans="1:11" x14ac:dyDescent="0.3">
      <c r="A216" s="81" t="s">
        <v>297</v>
      </c>
      <c r="B216" s="39">
        <v>7013</v>
      </c>
      <c r="C216" s="244"/>
      <c r="D216" s="244"/>
      <c r="E216" s="245"/>
      <c r="F216" s="241"/>
      <c r="G216" s="241"/>
      <c r="H216" s="241"/>
      <c r="I216" s="241"/>
      <c r="J216" s="241"/>
      <c r="K216" s="67"/>
    </row>
    <row r="217" spans="1:11" x14ac:dyDescent="0.3">
      <c r="A217" s="81" t="s">
        <v>304</v>
      </c>
      <c r="B217" s="39">
        <v>7014</v>
      </c>
      <c r="C217" s="244"/>
      <c r="D217" s="244"/>
      <c r="E217" s="245"/>
      <c r="F217" s="241"/>
      <c r="G217" s="241"/>
      <c r="H217" s="241"/>
      <c r="I217" s="241"/>
      <c r="J217" s="241"/>
      <c r="K217" s="12"/>
    </row>
    <row r="218" spans="1:11" ht="64.5" customHeight="1" x14ac:dyDescent="0.3">
      <c r="A218" s="30" t="s">
        <v>123</v>
      </c>
      <c r="B218" s="11">
        <v>7020</v>
      </c>
      <c r="C218" s="240">
        <v>19518.900000000001</v>
      </c>
      <c r="D218" s="240">
        <f>D209/D200/12</f>
        <v>22158.658333333336</v>
      </c>
      <c r="E218" s="253">
        <f>E209/E200/12</f>
        <v>24553.227129629635</v>
      </c>
      <c r="F218" s="257">
        <v>25388.19</v>
      </c>
      <c r="G218" s="241">
        <f>G209/G200/3</f>
        <v>19707.407499999998</v>
      </c>
      <c r="H218" s="241">
        <f>H209/H200/3</f>
        <v>23451.851944444443</v>
      </c>
      <c r="I218" s="241">
        <f>I209/I200/3</f>
        <v>20618.518611111107</v>
      </c>
      <c r="J218" s="241">
        <f>J209/J200/3</f>
        <v>34433.333425925921</v>
      </c>
      <c r="K218" s="232" t="s">
        <v>501</v>
      </c>
    </row>
    <row r="219" spans="1:11" x14ac:dyDescent="0.3">
      <c r="A219" s="81" t="s">
        <v>299</v>
      </c>
      <c r="B219" s="39">
        <v>7021</v>
      </c>
      <c r="C219" s="244">
        <v>33000</v>
      </c>
      <c r="D219" s="244">
        <v>40000</v>
      </c>
      <c r="E219" s="245">
        <v>37950</v>
      </c>
      <c r="F219" s="241">
        <f>E219</f>
        <v>37950</v>
      </c>
      <c r="G219" s="241">
        <f>F219</f>
        <v>37950</v>
      </c>
      <c r="H219" s="241">
        <f>F219</f>
        <v>37950</v>
      </c>
      <c r="I219" s="241">
        <f>F219</f>
        <v>37950</v>
      </c>
      <c r="J219" s="241">
        <f>F219</f>
        <v>37950</v>
      </c>
      <c r="K219" s="67"/>
    </row>
    <row r="220" spans="1:11" ht="26.4" x14ac:dyDescent="0.3">
      <c r="A220" s="81" t="s">
        <v>298</v>
      </c>
      <c r="B220" s="39">
        <v>7022</v>
      </c>
      <c r="C220" s="244"/>
      <c r="D220" s="244"/>
      <c r="E220" s="244"/>
      <c r="F220" s="244"/>
      <c r="G220" s="241"/>
      <c r="H220" s="241"/>
      <c r="I220" s="241"/>
      <c r="J220" s="241"/>
      <c r="K220" s="67"/>
    </row>
    <row r="221" spans="1:11" x14ac:dyDescent="0.3">
      <c r="A221" s="82" t="s">
        <v>301</v>
      </c>
      <c r="B221" s="39" t="s">
        <v>313</v>
      </c>
      <c r="C221" s="244">
        <v>18000</v>
      </c>
      <c r="D221" s="244">
        <v>21000</v>
      </c>
      <c r="E221" s="245">
        <v>22700</v>
      </c>
      <c r="F221" s="256">
        <f>E221</f>
        <v>22700</v>
      </c>
      <c r="G221" s="256">
        <f>F221</f>
        <v>22700</v>
      </c>
      <c r="H221" s="256">
        <f>F221</f>
        <v>22700</v>
      </c>
      <c r="I221" s="256">
        <f>F221</f>
        <v>22700</v>
      </c>
      <c r="J221" s="256">
        <f>F221</f>
        <v>22700</v>
      </c>
      <c r="K221" s="12"/>
    </row>
    <row r="222" spans="1:11" x14ac:dyDescent="0.3">
      <c r="A222" s="82" t="s">
        <v>300</v>
      </c>
      <c r="B222" s="39" t="s">
        <v>314</v>
      </c>
      <c r="C222" s="244">
        <v>13000</v>
      </c>
      <c r="D222" s="244">
        <v>16500</v>
      </c>
      <c r="E222" s="245">
        <v>16500</v>
      </c>
      <c r="F222" s="256">
        <f>E222</f>
        <v>16500</v>
      </c>
      <c r="G222" s="256">
        <f>F222</f>
        <v>16500</v>
      </c>
      <c r="H222" s="256">
        <f>F222</f>
        <v>16500</v>
      </c>
      <c r="I222" s="256">
        <f>F222</f>
        <v>16500</v>
      </c>
      <c r="J222" s="256">
        <f>F222</f>
        <v>16500</v>
      </c>
      <c r="K222" s="12"/>
    </row>
    <row r="223" spans="1:11" x14ac:dyDescent="0.3">
      <c r="A223" s="82" t="s">
        <v>302</v>
      </c>
      <c r="B223" s="39" t="s">
        <v>315</v>
      </c>
      <c r="C223" s="244"/>
      <c r="D223" s="244"/>
      <c r="E223" s="245"/>
      <c r="F223" s="256"/>
      <c r="G223" s="256"/>
      <c r="H223" s="256"/>
      <c r="I223" s="256"/>
      <c r="J223" s="256"/>
      <c r="K223" s="12"/>
    </row>
    <row r="224" spans="1:11" x14ac:dyDescent="0.3">
      <c r="A224" s="82" t="s">
        <v>303</v>
      </c>
      <c r="B224" s="39" t="s">
        <v>316</v>
      </c>
      <c r="C224" s="244">
        <v>5000</v>
      </c>
      <c r="D224" s="244">
        <v>5500</v>
      </c>
      <c r="E224" s="245">
        <v>5500</v>
      </c>
      <c r="F224" s="256">
        <f>E224</f>
        <v>5500</v>
      </c>
      <c r="G224" s="256">
        <f>F224</f>
        <v>5500</v>
      </c>
      <c r="H224" s="256">
        <f>F224</f>
        <v>5500</v>
      </c>
      <c r="I224" s="256">
        <f>F224</f>
        <v>5500</v>
      </c>
      <c r="J224" s="256">
        <f>F224</f>
        <v>5500</v>
      </c>
      <c r="K224" s="12"/>
    </row>
    <row r="225" spans="1:11" x14ac:dyDescent="0.3">
      <c r="A225" s="81" t="s">
        <v>297</v>
      </c>
      <c r="B225" s="39">
        <v>7023</v>
      </c>
      <c r="C225" s="244"/>
      <c r="D225" s="244"/>
      <c r="E225" s="245"/>
      <c r="F225" s="241"/>
      <c r="G225" s="241"/>
      <c r="H225" s="241"/>
      <c r="I225" s="241"/>
      <c r="J225" s="241"/>
      <c r="K225" s="12"/>
    </row>
    <row r="226" spans="1:11" x14ac:dyDescent="0.3">
      <c r="A226" s="81" t="s">
        <v>304</v>
      </c>
      <c r="B226" s="39">
        <v>7024</v>
      </c>
      <c r="C226" s="244"/>
      <c r="D226" s="244"/>
      <c r="E226" s="245"/>
      <c r="F226" s="241"/>
      <c r="G226" s="241"/>
      <c r="H226" s="241"/>
      <c r="I226" s="241"/>
      <c r="J226" s="241"/>
      <c r="K226" s="12"/>
    </row>
    <row r="227" spans="1:11" ht="26.4" x14ac:dyDescent="0.3">
      <c r="A227" s="14" t="s">
        <v>124</v>
      </c>
      <c r="B227" s="11">
        <v>7030</v>
      </c>
      <c r="C227" s="240"/>
      <c r="D227" s="240"/>
      <c r="E227" s="245"/>
      <c r="F227" s="241"/>
      <c r="G227" s="241"/>
      <c r="H227" s="241"/>
      <c r="I227" s="241"/>
      <c r="J227" s="241"/>
      <c r="K227" s="12"/>
    </row>
    <row r="228" spans="1:11" ht="26.4" x14ac:dyDescent="0.3">
      <c r="A228" s="42" t="s">
        <v>125</v>
      </c>
      <c r="B228" s="32"/>
      <c r="C228" s="155"/>
      <c r="D228" s="155"/>
      <c r="E228" s="135"/>
      <c r="F228" s="135"/>
      <c r="G228" s="135"/>
      <c r="H228" s="135"/>
      <c r="I228" s="135"/>
      <c r="J228" s="135"/>
      <c r="K228" s="21"/>
    </row>
    <row r="229" spans="1:11" ht="26.4" x14ac:dyDescent="0.3">
      <c r="A229" s="76" t="s">
        <v>323</v>
      </c>
      <c r="B229" s="21">
        <v>7040</v>
      </c>
      <c r="C229" s="233"/>
      <c r="D229" s="233"/>
      <c r="E229" s="135"/>
      <c r="F229" s="135"/>
      <c r="G229" s="135"/>
      <c r="H229" s="135"/>
      <c r="I229" s="135"/>
      <c r="J229" s="135"/>
      <c r="K229" s="21"/>
    </row>
    <row r="230" spans="1:11" x14ac:dyDescent="0.3">
      <c r="A230" s="77" t="s">
        <v>317</v>
      </c>
      <c r="B230" s="23">
        <v>7041</v>
      </c>
      <c r="C230" s="125">
        <f>C185</f>
        <v>25.6</v>
      </c>
      <c r="D230" s="125">
        <f>D185</f>
        <v>18</v>
      </c>
      <c r="E230" s="125">
        <f t="shared" ref="E230" si="23">E185</f>
        <v>18.8</v>
      </c>
      <c r="F230" s="125">
        <v>18.8</v>
      </c>
      <c r="G230" s="135"/>
      <c r="H230" s="135"/>
      <c r="I230" s="135"/>
      <c r="J230" s="135">
        <f>F230</f>
        <v>18.8</v>
      </c>
      <c r="K230" s="21"/>
    </row>
    <row r="231" spans="1:11" ht="27" x14ac:dyDescent="0.3">
      <c r="A231" s="78" t="s">
        <v>318</v>
      </c>
      <c r="B231" s="23">
        <v>7042</v>
      </c>
      <c r="C231" s="125"/>
      <c r="D231" s="125"/>
      <c r="E231" s="135"/>
      <c r="F231" s="135"/>
      <c r="G231" s="135"/>
      <c r="H231" s="135"/>
      <c r="I231" s="135"/>
      <c r="J231" s="135"/>
      <c r="K231" s="21"/>
    </row>
    <row r="232" spans="1:11" ht="30.75" customHeight="1" x14ac:dyDescent="0.3">
      <c r="A232" s="78" t="s">
        <v>319</v>
      </c>
      <c r="B232" s="23">
        <v>7043</v>
      </c>
      <c r="C232" s="125"/>
      <c r="D232" s="125"/>
      <c r="E232" s="135"/>
      <c r="F232" s="135"/>
      <c r="G232" s="135"/>
      <c r="H232" s="135"/>
      <c r="I232" s="135"/>
      <c r="J232" s="135"/>
      <c r="K232" s="21"/>
    </row>
    <row r="233" spans="1:11" x14ac:dyDescent="0.3">
      <c r="A233" s="78" t="s">
        <v>320</v>
      </c>
      <c r="B233" s="23">
        <v>7044</v>
      </c>
      <c r="C233" s="125"/>
      <c r="D233" s="125"/>
      <c r="E233" s="135"/>
      <c r="F233" s="135"/>
      <c r="G233" s="135"/>
      <c r="H233" s="135"/>
      <c r="I233" s="135"/>
      <c r="J233" s="135"/>
      <c r="K233" s="21"/>
    </row>
    <row r="234" spans="1:11" x14ac:dyDescent="0.3">
      <c r="A234" s="78" t="s">
        <v>321</v>
      </c>
      <c r="B234" s="23">
        <v>7045</v>
      </c>
      <c r="C234" s="125"/>
      <c r="D234" s="125"/>
      <c r="E234" s="135"/>
      <c r="F234" s="135"/>
      <c r="G234" s="135"/>
      <c r="H234" s="135"/>
      <c r="I234" s="135"/>
      <c r="J234" s="135"/>
      <c r="K234" s="21"/>
    </row>
    <row r="235" spans="1:11" x14ac:dyDescent="0.3">
      <c r="A235" s="78" t="s">
        <v>322</v>
      </c>
      <c r="B235" s="23">
        <v>7046</v>
      </c>
      <c r="C235" s="125"/>
      <c r="D235" s="125"/>
      <c r="E235" s="135"/>
      <c r="F235" s="135"/>
      <c r="G235" s="135"/>
      <c r="H235" s="135"/>
      <c r="I235" s="135"/>
      <c r="J235" s="135"/>
      <c r="K235" s="21"/>
    </row>
    <row r="236" spans="1:11" ht="27" x14ac:dyDescent="0.3">
      <c r="A236" s="17" t="s">
        <v>328</v>
      </c>
      <c r="B236" s="21">
        <v>7050</v>
      </c>
      <c r="C236" s="233"/>
      <c r="D236" s="233"/>
      <c r="E236" s="135"/>
      <c r="F236" s="135"/>
      <c r="G236" s="135"/>
      <c r="H236" s="135"/>
      <c r="I236" s="135"/>
      <c r="J236" s="135"/>
      <c r="K236" s="21"/>
    </row>
    <row r="237" spans="1:11" ht="40.200000000000003" x14ac:dyDescent="0.3">
      <c r="A237" s="77" t="s">
        <v>324</v>
      </c>
      <c r="B237" s="23">
        <v>7051</v>
      </c>
      <c r="C237" s="125"/>
      <c r="D237" s="125"/>
      <c r="E237" s="135"/>
      <c r="F237" s="135"/>
      <c r="G237" s="135"/>
      <c r="H237" s="135"/>
      <c r="I237" s="135"/>
      <c r="J237" s="135"/>
      <c r="K237" s="21"/>
    </row>
    <row r="238" spans="1:11" x14ac:dyDescent="0.3">
      <c r="A238" s="77" t="s">
        <v>325</v>
      </c>
      <c r="B238" s="23">
        <v>7052</v>
      </c>
      <c r="C238" s="125"/>
      <c r="D238" s="125"/>
      <c r="E238" s="135"/>
      <c r="F238" s="135"/>
      <c r="G238" s="135"/>
      <c r="H238" s="135"/>
      <c r="I238" s="135"/>
      <c r="J238" s="135"/>
      <c r="K238" s="21"/>
    </row>
    <row r="239" spans="1:11" x14ac:dyDescent="0.3">
      <c r="A239" s="77" t="s">
        <v>326</v>
      </c>
      <c r="B239" s="23">
        <v>7053</v>
      </c>
      <c r="C239" s="125"/>
      <c r="D239" s="125"/>
      <c r="E239" s="135"/>
      <c r="F239" s="135"/>
      <c r="G239" s="135"/>
      <c r="H239" s="135"/>
      <c r="I239" s="135"/>
      <c r="J239" s="135"/>
      <c r="K239" s="21"/>
    </row>
    <row r="240" spans="1:11" x14ac:dyDescent="0.3">
      <c r="A240" s="77" t="s">
        <v>327</v>
      </c>
      <c r="B240" s="23">
        <v>7054</v>
      </c>
      <c r="C240" s="125"/>
      <c r="D240" s="125"/>
      <c r="E240" s="135"/>
      <c r="F240" s="135"/>
      <c r="G240" s="135"/>
      <c r="H240" s="135"/>
      <c r="I240" s="135"/>
      <c r="J240" s="135"/>
      <c r="K240" s="21"/>
    </row>
    <row r="241" spans="1:11" ht="25.5" customHeight="1" x14ac:dyDescent="0.3">
      <c r="A241" s="17" t="s">
        <v>331</v>
      </c>
      <c r="B241" s="21">
        <v>7060</v>
      </c>
      <c r="C241" s="233"/>
      <c r="D241" s="233"/>
      <c r="E241" s="135"/>
      <c r="F241" s="135"/>
      <c r="G241" s="135"/>
      <c r="H241" s="135"/>
      <c r="I241" s="135"/>
      <c r="J241" s="135"/>
      <c r="K241" s="21"/>
    </row>
    <row r="242" spans="1:11" ht="22.5" customHeight="1" x14ac:dyDescent="0.3">
      <c r="A242" s="77" t="s">
        <v>329</v>
      </c>
      <c r="B242" s="23">
        <v>7061</v>
      </c>
      <c r="C242" s="125"/>
      <c r="D242" s="125"/>
      <c r="E242" s="135"/>
      <c r="F242" s="135"/>
      <c r="G242" s="135"/>
      <c r="H242" s="135"/>
      <c r="I242" s="135"/>
      <c r="J242" s="135"/>
      <c r="K242" s="21"/>
    </row>
    <row r="243" spans="1:11" x14ac:dyDescent="0.3">
      <c r="A243" s="75" t="s">
        <v>332</v>
      </c>
      <c r="B243" s="21">
        <v>7070</v>
      </c>
      <c r="C243" s="233"/>
      <c r="D243" s="233"/>
      <c r="E243" s="135"/>
      <c r="F243" s="135"/>
      <c r="G243" s="135"/>
      <c r="H243" s="135"/>
      <c r="I243" s="135"/>
      <c r="J243" s="135"/>
      <c r="K243" s="21"/>
    </row>
    <row r="244" spans="1:11" x14ac:dyDescent="0.3">
      <c r="A244" s="77" t="s">
        <v>333</v>
      </c>
      <c r="B244" s="23">
        <v>7071</v>
      </c>
      <c r="C244" s="125"/>
      <c r="D244" s="125"/>
      <c r="E244" s="135"/>
      <c r="F244" s="135"/>
      <c r="G244" s="135"/>
      <c r="H244" s="135"/>
      <c r="I244" s="135"/>
      <c r="J244" s="135"/>
      <c r="K244" s="21"/>
    </row>
    <row r="245" spans="1:11" x14ac:dyDescent="0.3">
      <c r="A245" s="80" t="s">
        <v>126</v>
      </c>
      <c r="B245" s="23" t="s">
        <v>334</v>
      </c>
      <c r="C245" s="125">
        <v>421.5</v>
      </c>
      <c r="D245" s="125">
        <v>478.6</v>
      </c>
      <c r="E245" s="135">
        <v>480.1</v>
      </c>
      <c r="F245" s="135">
        <v>480.1</v>
      </c>
      <c r="G245" s="259">
        <f>2.82+95.77</f>
        <v>98.589999999999989</v>
      </c>
      <c r="H245" s="259">
        <v>113.97</v>
      </c>
      <c r="I245" s="259">
        <v>100.2</v>
      </c>
      <c r="J245" s="259">
        <v>167.34</v>
      </c>
      <c r="K245" s="21"/>
    </row>
    <row r="246" spans="1:11" x14ac:dyDescent="0.3">
      <c r="A246" s="80" t="s">
        <v>127</v>
      </c>
      <c r="B246" s="23" t="s">
        <v>335</v>
      </c>
      <c r="C246" s="125"/>
      <c r="D246" s="125"/>
      <c r="E246" s="135"/>
      <c r="F246" s="135"/>
      <c r="G246" s="135"/>
      <c r="H246" s="135"/>
      <c r="I246" s="135"/>
      <c r="J246" s="135"/>
      <c r="K246" s="21"/>
    </row>
    <row r="247" spans="1:11" x14ac:dyDescent="0.3">
      <c r="A247" s="80" t="s">
        <v>128</v>
      </c>
      <c r="B247" s="23" t="s">
        <v>336</v>
      </c>
      <c r="C247" s="125"/>
      <c r="D247" s="125"/>
      <c r="E247" s="135"/>
      <c r="F247" s="135"/>
      <c r="G247" s="135"/>
      <c r="H247" s="135"/>
      <c r="I247" s="135"/>
      <c r="J247" s="135"/>
      <c r="K247" s="21"/>
    </row>
    <row r="248" spans="1:11" x14ac:dyDescent="0.3">
      <c r="A248" s="80" t="s">
        <v>129</v>
      </c>
      <c r="B248" s="23" t="s">
        <v>337</v>
      </c>
      <c r="C248" s="125"/>
      <c r="D248" s="125"/>
      <c r="E248" s="135"/>
      <c r="F248" s="135"/>
      <c r="G248" s="135"/>
      <c r="H248" s="135"/>
      <c r="I248" s="135"/>
      <c r="J248" s="135"/>
      <c r="K248" s="21"/>
    </row>
    <row r="249" spans="1:11" x14ac:dyDescent="0.3">
      <c r="A249" s="79" t="s">
        <v>330</v>
      </c>
      <c r="B249" s="23">
        <v>7072</v>
      </c>
      <c r="C249" s="125"/>
      <c r="D249" s="125"/>
      <c r="E249" s="135"/>
      <c r="F249" s="135"/>
      <c r="G249" s="135"/>
      <c r="H249" s="135"/>
      <c r="I249" s="135"/>
      <c r="J249" s="135"/>
      <c r="K249" s="21"/>
    </row>
    <row r="250" spans="1:11" x14ac:dyDescent="0.3">
      <c r="A250" s="13" t="s">
        <v>130</v>
      </c>
      <c r="B250" s="29"/>
      <c r="C250" s="233"/>
      <c r="D250" s="233"/>
      <c r="E250" s="135"/>
      <c r="F250" s="135"/>
      <c r="G250" s="135"/>
      <c r="H250" s="135"/>
      <c r="I250" s="135"/>
      <c r="J250" s="135"/>
      <c r="K250" s="21"/>
    </row>
    <row r="251" spans="1:11" x14ac:dyDescent="0.3">
      <c r="A251" s="14" t="s">
        <v>131</v>
      </c>
      <c r="B251" s="29">
        <v>7070</v>
      </c>
      <c r="C251" s="233"/>
      <c r="D251" s="233"/>
      <c r="E251" s="135"/>
      <c r="F251" s="135"/>
      <c r="G251" s="135"/>
      <c r="H251" s="135"/>
      <c r="I251" s="135"/>
      <c r="J251" s="135"/>
      <c r="K251" s="21"/>
    </row>
    <row r="252" spans="1:11" x14ac:dyDescent="0.3">
      <c r="A252" s="14" t="s">
        <v>132</v>
      </c>
      <c r="B252" s="29">
        <v>7080</v>
      </c>
      <c r="C252" s="233"/>
      <c r="D252" s="233"/>
      <c r="E252" s="135"/>
      <c r="F252" s="135"/>
      <c r="G252" s="135"/>
      <c r="H252" s="135"/>
      <c r="I252" s="135"/>
      <c r="J252" s="135"/>
      <c r="K252" s="21"/>
    </row>
    <row r="253" spans="1:11" x14ac:dyDescent="0.3">
      <c r="A253" s="31" t="s">
        <v>133</v>
      </c>
      <c r="B253" s="29">
        <v>7090</v>
      </c>
      <c r="C253" s="233">
        <v>101.6</v>
      </c>
      <c r="D253" s="233">
        <v>63.8</v>
      </c>
      <c r="E253" s="28">
        <v>10</v>
      </c>
      <c r="F253" s="28">
        <v>10</v>
      </c>
      <c r="G253" s="28"/>
      <c r="H253" s="28"/>
      <c r="I253" s="28"/>
      <c r="J253" s="28">
        <v>10</v>
      </c>
      <c r="K253" s="21"/>
    </row>
    <row r="254" spans="1:11" x14ac:dyDescent="0.3">
      <c r="A254" s="45" t="s">
        <v>515</v>
      </c>
      <c r="B254" s="46"/>
      <c r="C254" s="246"/>
      <c r="D254" s="247"/>
      <c r="E254" s="311"/>
      <c r="F254" s="311"/>
      <c r="G254" s="272"/>
      <c r="H254" s="312" t="s">
        <v>512</v>
      </c>
      <c r="I254" s="312"/>
      <c r="J254" s="312"/>
      <c r="K254" s="44"/>
    </row>
    <row r="255" spans="1:11" x14ac:dyDescent="0.3">
      <c r="A255" s="47" t="s">
        <v>135</v>
      </c>
      <c r="B255" s="1"/>
      <c r="C255" s="237"/>
      <c r="D255" s="236" t="s">
        <v>372</v>
      </c>
      <c r="E255" s="313"/>
      <c r="F255" s="313"/>
      <c r="G255" s="273"/>
      <c r="H255" s="314" t="s">
        <v>136</v>
      </c>
      <c r="I255" s="314"/>
      <c r="J255" s="314"/>
      <c r="K255" s="44"/>
    </row>
    <row r="256" spans="1:11" x14ac:dyDescent="0.3">
      <c r="A256" s="43"/>
      <c r="B256" s="43"/>
      <c r="C256" s="248"/>
      <c r="D256" s="248"/>
      <c r="E256" s="248"/>
      <c r="F256" s="248"/>
      <c r="G256" s="248"/>
      <c r="H256" s="248"/>
      <c r="I256" s="248"/>
      <c r="J256" s="248"/>
      <c r="K256" s="44"/>
    </row>
    <row r="257" spans="1:11" x14ac:dyDescent="0.3">
      <c r="A257" s="52" t="s">
        <v>137</v>
      </c>
      <c r="B257" s="43"/>
      <c r="C257" s="248"/>
      <c r="D257" s="248"/>
      <c r="E257" s="248"/>
      <c r="F257" s="248"/>
      <c r="G257" s="248"/>
      <c r="H257" s="315" t="s">
        <v>516</v>
      </c>
      <c r="I257" s="315"/>
      <c r="J257" s="315"/>
      <c r="K257" s="44"/>
    </row>
    <row r="259" spans="1:11" ht="28.2" x14ac:dyDescent="0.3">
      <c r="A259" s="230" t="s">
        <v>502</v>
      </c>
      <c r="H259" s="310" t="s">
        <v>503</v>
      </c>
      <c r="I259" s="310"/>
      <c r="J259" s="310"/>
    </row>
  </sheetData>
  <mergeCells count="61">
    <mergeCell ref="H259:J259"/>
    <mergeCell ref="A189:K189"/>
    <mergeCell ref="A198:K198"/>
    <mergeCell ref="E254:F254"/>
    <mergeCell ref="H254:J254"/>
    <mergeCell ref="E255:F255"/>
    <mergeCell ref="H255:J255"/>
    <mergeCell ref="H257:J257"/>
    <mergeCell ref="A72:K72"/>
    <mergeCell ref="A132:K132"/>
    <mergeCell ref="A145:K145"/>
    <mergeCell ref="D29:D30"/>
    <mergeCell ref="A173:K173"/>
    <mergeCell ref="C29:C30"/>
    <mergeCell ref="B23:G23"/>
    <mergeCell ref="J23:K23"/>
    <mergeCell ref="B24:F24"/>
    <mergeCell ref="J24:K24"/>
    <mergeCell ref="A162:K162"/>
    <mergeCell ref="B25:F25"/>
    <mergeCell ref="J25:K25"/>
    <mergeCell ref="A27:J27"/>
    <mergeCell ref="A29:A30"/>
    <mergeCell ref="B29:B30"/>
    <mergeCell ref="E29:E30"/>
    <mergeCell ref="F29:F30"/>
    <mergeCell ref="G29:J29"/>
    <mergeCell ref="K29:K30"/>
    <mergeCell ref="A32:K32"/>
    <mergeCell ref="A33:K33"/>
    <mergeCell ref="B21:F21"/>
    <mergeCell ref="G21:I21"/>
    <mergeCell ref="J21:K21"/>
    <mergeCell ref="B22:F22"/>
    <mergeCell ref="J22:K22"/>
    <mergeCell ref="B19:F19"/>
    <mergeCell ref="J19:K19"/>
    <mergeCell ref="B20:F20"/>
    <mergeCell ref="G20:I20"/>
    <mergeCell ref="J20:K20"/>
    <mergeCell ref="J16:K16"/>
    <mergeCell ref="B17:F17"/>
    <mergeCell ref="J17:K17"/>
    <mergeCell ref="B18:F18"/>
    <mergeCell ref="J18:K18"/>
    <mergeCell ref="J28:K28"/>
    <mergeCell ref="B13:F13"/>
    <mergeCell ref="I13:K13"/>
    <mergeCell ref="I2:J2"/>
    <mergeCell ref="I4:K4"/>
    <mergeCell ref="I5:K5"/>
    <mergeCell ref="I7:K7"/>
    <mergeCell ref="J9:K9"/>
    <mergeCell ref="J10:K10"/>
    <mergeCell ref="J11:K11"/>
    <mergeCell ref="I12:K12"/>
    <mergeCell ref="B14:G14"/>
    <mergeCell ref="J14:K14"/>
    <mergeCell ref="B15:F15"/>
    <mergeCell ref="J15:K15"/>
    <mergeCell ref="B16:F16"/>
  </mergeCells>
  <pageMargins left="0" right="0" top="0" bottom="0" header="0.31496062992125984" footer="0.31496062992125984"/>
  <pageSetup paperSize="9" scale="7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2"/>
  <sheetViews>
    <sheetView topLeftCell="A90" workbookViewId="0">
      <selection activeCell="A44" sqref="A44"/>
    </sheetView>
  </sheetViews>
  <sheetFormatPr defaultRowHeight="14.4" x14ac:dyDescent="0.3"/>
  <cols>
    <col min="1" max="1" width="39" customWidth="1"/>
    <col min="2" max="2" width="10.44140625" customWidth="1"/>
    <col min="3" max="3" width="11.44140625" customWidth="1"/>
    <col min="4" max="4" width="11.33203125" customWidth="1"/>
    <col min="5" max="5" width="12.33203125" customWidth="1"/>
    <col min="6" max="6" width="13" customWidth="1"/>
    <col min="9" max="9" width="10.88671875" customWidth="1"/>
    <col min="10" max="10" width="13" customWidth="1"/>
    <col min="11" max="11" width="19.109375" customWidth="1"/>
  </cols>
  <sheetData>
    <row r="1" spans="1:10" x14ac:dyDescent="0.3">
      <c r="I1" s="50" t="s">
        <v>464</v>
      </c>
    </row>
    <row r="2" spans="1:10" ht="8.25" customHeight="1" x14ac:dyDescent="0.3"/>
    <row r="3" spans="1:10" hidden="1" x14ac:dyDescent="0.3"/>
    <row r="4" spans="1:10" hidden="1" x14ac:dyDescent="0.3"/>
    <row r="5" spans="1:10" hidden="1" x14ac:dyDescent="0.3"/>
    <row r="6" spans="1:10" x14ac:dyDescent="0.3">
      <c r="A6" s="378" t="s">
        <v>341</v>
      </c>
      <c r="B6" s="378"/>
      <c r="C6" s="378"/>
      <c r="D6" s="378"/>
      <c r="E6" s="378"/>
      <c r="F6" s="378"/>
      <c r="G6" s="378"/>
      <c r="H6" s="378"/>
      <c r="I6" s="378"/>
      <c r="J6" s="378"/>
    </row>
    <row r="7" spans="1:10" x14ac:dyDescent="0.3">
      <c r="A7" s="379"/>
      <c r="B7" s="379"/>
      <c r="C7" s="379"/>
      <c r="D7" s="379"/>
      <c r="E7" s="379"/>
      <c r="F7" s="379"/>
      <c r="G7" s="379"/>
      <c r="H7" s="379"/>
      <c r="I7" s="379"/>
      <c r="J7" s="379"/>
    </row>
    <row r="8" spans="1:10" x14ac:dyDescent="0.3">
      <c r="A8" s="380" t="s">
        <v>342</v>
      </c>
      <c r="B8" s="380"/>
      <c r="C8" s="380"/>
      <c r="D8" s="380"/>
      <c r="E8" s="380"/>
      <c r="F8" s="380"/>
      <c r="G8" s="380"/>
      <c r="H8" s="380"/>
      <c r="I8" s="380"/>
      <c r="J8" s="380"/>
    </row>
    <row r="9" spans="1:10" x14ac:dyDescent="0.3">
      <c r="A9" s="380" t="s">
        <v>343</v>
      </c>
      <c r="B9" s="380"/>
      <c r="C9" s="380"/>
      <c r="D9" s="380"/>
      <c r="E9" s="380"/>
      <c r="F9" s="380"/>
      <c r="G9" s="380"/>
      <c r="H9" s="380"/>
      <c r="I9" s="380"/>
      <c r="J9" s="380"/>
    </row>
    <row r="10" spans="1:10" x14ac:dyDescent="0.3">
      <c r="A10" s="106"/>
      <c r="B10" s="107"/>
      <c r="C10" s="107"/>
      <c r="D10" s="107"/>
      <c r="E10" s="107"/>
      <c r="F10" s="107"/>
      <c r="G10" s="108"/>
      <c r="H10" s="108"/>
      <c r="I10" s="138"/>
      <c r="J10" s="108" t="s">
        <v>180</v>
      </c>
    </row>
    <row r="11" spans="1:10" x14ac:dyDescent="0.3">
      <c r="A11" s="381" t="s">
        <v>344</v>
      </c>
      <c r="B11" s="381" t="s">
        <v>345</v>
      </c>
      <c r="C11" s="382" t="s">
        <v>346</v>
      </c>
      <c r="D11" s="383"/>
      <c r="E11" s="383"/>
      <c r="F11" s="384"/>
      <c r="G11" s="385" t="s">
        <v>347</v>
      </c>
      <c r="H11" s="385"/>
      <c r="I11" s="385"/>
      <c r="J11" s="385"/>
    </row>
    <row r="12" spans="1:10" ht="39.6" x14ac:dyDescent="0.3">
      <c r="A12" s="381"/>
      <c r="B12" s="381"/>
      <c r="C12" s="139" t="s">
        <v>348</v>
      </c>
      <c r="D12" s="139" t="s">
        <v>349</v>
      </c>
      <c r="E12" s="140" t="s">
        <v>350</v>
      </c>
      <c r="F12" s="141" t="s">
        <v>351</v>
      </c>
      <c r="G12" s="139" t="s">
        <v>348</v>
      </c>
      <c r="H12" s="139" t="s">
        <v>349</v>
      </c>
      <c r="I12" s="140" t="s">
        <v>352</v>
      </c>
      <c r="J12" s="141" t="s">
        <v>353</v>
      </c>
    </row>
    <row r="13" spans="1:10" x14ac:dyDescent="0.3">
      <c r="A13" s="139" t="s">
        <v>354</v>
      </c>
      <c r="B13" s="139" t="s">
        <v>355</v>
      </c>
      <c r="C13" s="139">
        <v>3</v>
      </c>
      <c r="D13" s="139">
        <v>4</v>
      </c>
      <c r="E13" s="139">
        <v>5</v>
      </c>
      <c r="F13" s="140">
        <v>6</v>
      </c>
      <c r="G13" s="141">
        <v>7</v>
      </c>
      <c r="H13" s="109">
        <v>8</v>
      </c>
      <c r="I13" s="109">
        <v>9</v>
      </c>
      <c r="J13" s="109">
        <v>10</v>
      </c>
    </row>
    <row r="14" spans="1:10" x14ac:dyDescent="0.3">
      <c r="A14" s="386" t="s">
        <v>356</v>
      </c>
      <c r="B14" s="387"/>
      <c r="C14" s="387"/>
      <c r="D14" s="387"/>
      <c r="E14" s="387"/>
      <c r="F14" s="387"/>
      <c r="G14" s="387"/>
      <c r="H14" s="387"/>
      <c r="I14" s="387"/>
      <c r="J14" s="388"/>
    </row>
    <row r="15" spans="1:10" x14ac:dyDescent="0.3">
      <c r="A15" s="389" t="s">
        <v>357</v>
      </c>
      <c r="B15" s="389"/>
      <c r="C15" s="389"/>
      <c r="D15" s="389"/>
      <c r="E15" s="389"/>
      <c r="F15" s="389"/>
      <c r="G15" s="389"/>
      <c r="H15" s="389"/>
      <c r="I15" s="389"/>
      <c r="J15" s="389"/>
    </row>
    <row r="16" spans="1:10" x14ac:dyDescent="0.3">
      <c r="A16" s="169" t="s">
        <v>467</v>
      </c>
      <c r="B16" s="170">
        <v>100</v>
      </c>
      <c r="C16" s="171"/>
      <c r="D16" s="171"/>
      <c r="E16" s="171"/>
      <c r="F16" s="171"/>
      <c r="G16" s="171"/>
      <c r="H16" s="171"/>
      <c r="I16" s="171"/>
      <c r="J16" s="171"/>
    </row>
    <row r="17" spans="1:10" x14ac:dyDescent="0.3">
      <c r="A17" s="169" t="s">
        <v>468</v>
      </c>
      <c r="B17" s="170">
        <v>200</v>
      </c>
      <c r="C17" s="171"/>
      <c r="D17" s="171"/>
      <c r="E17" s="171"/>
      <c r="F17" s="171"/>
      <c r="G17" s="171"/>
      <c r="H17" s="171"/>
      <c r="I17" s="171"/>
      <c r="J17" s="171"/>
    </row>
    <row r="18" spans="1:10" ht="22.8" x14ac:dyDescent="0.3">
      <c r="A18" s="172" t="s">
        <v>379</v>
      </c>
      <c r="B18" s="173">
        <v>1000</v>
      </c>
      <c r="C18" s="174"/>
      <c r="D18" s="174"/>
      <c r="E18" s="174"/>
      <c r="F18" s="174"/>
      <c r="G18" s="174"/>
      <c r="H18" s="174"/>
      <c r="I18" s="174"/>
      <c r="J18" s="174"/>
    </row>
    <row r="19" spans="1:10" x14ac:dyDescent="0.3">
      <c r="A19" s="175" t="s">
        <v>267</v>
      </c>
      <c r="B19" s="176">
        <v>1001</v>
      </c>
      <c r="C19" s="174"/>
      <c r="D19" s="174"/>
      <c r="E19" s="174"/>
      <c r="F19" s="174"/>
      <c r="G19" s="174"/>
      <c r="H19" s="174"/>
      <c r="I19" s="174"/>
      <c r="J19" s="174"/>
    </row>
    <row r="20" spans="1:10" x14ac:dyDescent="0.3">
      <c r="A20" s="175" t="s">
        <v>271</v>
      </c>
      <c r="B20" s="176">
        <v>1002</v>
      </c>
      <c r="C20" s="174"/>
      <c r="D20" s="174"/>
      <c r="E20" s="174"/>
      <c r="F20" s="174"/>
      <c r="G20" s="174"/>
      <c r="H20" s="174"/>
      <c r="I20" s="174"/>
      <c r="J20" s="174"/>
    </row>
    <row r="21" spans="1:10" x14ac:dyDescent="0.3">
      <c r="A21" s="175" t="s">
        <v>268</v>
      </c>
      <c r="B21" s="176">
        <v>1003</v>
      </c>
      <c r="C21" s="174"/>
      <c r="D21" s="174"/>
      <c r="E21" s="174"/>
      <c r="F21" s="174"/>
      <c r="G21" s="174"/>
      <c r="H21" s="174"/>
      <c r="I21" s="174"/>
      <c r="J21" s="174"/>
    </row>
    <row r="22" spans="1:10" x14ac:dyDescent="0.3">
      <c r="A22" s="175" t="s">
        <v>269</v>
      </c>
      <c r="B22" s="176">
        <v>1004</v>
      </c>
      <c r="C22" s="174"/>
      <c r="D22" s="174"/>
      <c r="E22" s="174"/>
      <c r="F22" s="174"/>
      <c r="G22" s="174"/>
      <c r="H22" s="174"/>
      <c r="I22" s="174"/>
      <c r="J22" s="174"/>
    </row>
    <row r="23" spans="1:10" x14ac:dyDescent="0.3">
      <c r="A23" s="175" t="s">
        <v>270</v>
      </c>
      <c r="B23" s="176">
        <v>1005</v>
      </c>
      <c r="C23" s="174"/>
      <c r="D23" s="174"/>
      <c r="E23" s="174"/>
      <c r="F23" s="174"/>
      <c r="G23" s="174"/>
      <c r="H23" s="174"/>
      <c r="I23" s="174"/>
      <c r="J23" s="174"/>
    </row>
    <row r="24" spans="1:10" ht="24" x14ac:dyDescent="0.3">
      <c r="A24" s="175" t="s">
        <v>272</v>
      </c>
      <c r="B24" s="176">
        <v>1006</v>
      </c>
      <c r="C24" s="174"/>
      <c r="D24" s="174"/>
      <c r="E24" s="174"/>
      <c r="F24" s="174"/>
      <c r="G24" s="174"/>
      <c r="H24" s="174"/>
      <c r="I24" s="174"/>
      <c r="J24" s="174"/>
    </row>
    <row r="25" spans="1:10" x14ac:dyDescent="0.3">
      <c r="A25" s="177" t="s">
        <v>377</v>
      </c>
      <c r="B25" s="178">
        <v>1010</v>
      </c>
      <c r="C25" s="174"/>
      <c r="D25" s="174"/>
      <c r="E25" s="174"/>
      <c r="F25" s="174"/>
      <c r="G25" s="174"/>
      <c r="H25" s="174"/>
      <c r="I25" s="174"/>
      <c r="J25" s="174"/>
    </row>
    <row r="26" spans="1:10" ht="22.8" x14ac:dyDescent="0.3">
      <c r="A26" s="172" t="s">
        <v>378</v>
      </c>
      <c r="B26" s="179">
        <v>1020</v>
      </c>
      <c r="C26" s="174"/>
      <c r="D26" s="174"/>
      <c r="E26" s="174"/>
      <c r="F26" s="174"/>
      <c r="G26" s="174"/>
      <c r="H26" s="174"/>
      <c r="I26" s="174"/>
      <c r="J26" s="174"/>
    </row>
    <row r="27" spans="1:10" x14ac:dyDescent="0.3">
      <c r="A27" s="175" t="s">
        <v>267</v>
      </c>
      <c r="B27" s="176">
        <v>1021</v>
      </c>
      <c r="C27" s="174"/>
      <c r="D27" s="174"/>
      <c r="E27" s="174"/>
      <c r="F27" s="174"/>
      <c r="G27" s="174"/>
      <c r="H27" s="174"/>
      <c r="I27" s="174"/>
      <c r="J27" s="174"/>
    </row>
    <row r="28" spans="1:10" x14ac:dyDescent="0.3">
      <c r="A28" s="175" t="s">
        <v>271</v>
      </c>
      <c r="B28" s="176">
        <v>1022</v>
      </c>
      <c r="C28" s="174"/>
      <c r="D28" s="174"/>
      <c r="E28" s="174"/>
      <c r="F28" s="174"/>
      <c r="G28" s="174"/>
      <c r="H28" s="174"/>
      <c r="I28" s="174"/>
      <c r="J28" s="174"/>
    </row>
    <row r="29" spans="1:10" x14ac:dyDescent="0.3">
      <c r="A29" s="175" t="s">
        <v>268</v>
      </c>
      <c r="B29" s="176">
        <v>1023</v>
      </c>
      <c r="C29" s="174"/>
      <c r="D29" s="174"/>
      <c r="E29" s="174"/>
      <c r="F29" s="174"/>
      <c r="G29" s="174"/>
      <c r="H29" s="174"/>
      <c r="I29" s="174"/>
      <c r="J29" s="174"/>
    </row>
    <row r="30" spans="1:10" x14ac:dyDescent="0.3">
      <c r="A30" s="175" t="s">
        <v>269</v>
      </c>
      <c r="B30" s="176">
        <v>1024</v>
      </c>
      <c r="C30" s="174"/>
      <c r="D30" s="174"/>
      <c r="E30" s="174"/>
      <c r="F30" s="174"/>
      <c r="G30" s="174"/>
      <c r="H30" s="174"/>
      <c r="I30" s="174"/>
      <c r="J30" s="174"/>
    </row>
    <row r="31" spans="1:10" x14ac:dyDescent="0.3">
      <c r="A31" s="175" t="s">
        <v>270</v>
      </c>
      <c r="B31" s="176">
        <v>1025</v>
      </c>
      <c r="C31" s="174"/>
      <c r="D31" s="174"/>
      <c r="E31" s="174"/>
      <c r="F31" s="174"/>
      <c r="G31" s="174"/>
      <c r="H31" s="174"/>
      <c r="I31" s="174"/>
      <c r="J31" s="174"/>
    </row>
    <row r="32" spans="1:10" ht="24" x14ac:dyDescent="0.3">
      <c r="A32" s="175" t="s">
        <v>272</v>
      </c>
      <c r="B32" s="176">
        <v>1026</v>
      </c>
      <c r="C32" s="174"/>
      <c r="D32" s="174"/>
      <c r="E32" s="174"/>
      <c r="F32" s="174"/>
      <c r="G32" s="174"/>
      <c r="H32" s="174"/>
      <c r="I32" s="174"/>
      <c r="J32" s="174"/>
    </row>
    <row r="33" spans="1:10" ht="22.8" x14ac:dyDescent="0.3">
      <c r="A33" s="180" t="s">
        <v>35</v>
      </c>
      <c r="B33" s="179">
        <v>1030</v>
      </c>
      <c r="C33" s="174"/>
      <c r="D33" s="174"/>
      <c r="E33" s="174"/>
      <c r="F33" s="174"/>
      <c r="G33" s="174"/>
      <c r="H33" s="174"/>
      <c r="I33" s="174"/>
      <c r="J33" s="174"/>
    </row>
    <row r="34" spans="1:10" x14ac:dyDescent="0.3">
      <c r="A34" s="181" t="s">
        <v>36</v>
      </c>
      <c r="B34" s="182">
        <v>1031</v>
      </c>
      <c r="C34" s="174"/>
      <c r="D34" s="174"/>
      <c r="E34" s="174"/>
      <c r="F34" s="174"/>
      <c r="G34" s="174"/>
      <c r="H34" s="174"/>
      <c r="I34" s="174"/>
      <c r="J34" s="174"/>
    </row>
    <row r="35" spans="1:10" ht="22.8" x14ac:dyDescent="0.3">
      <c r="A35" s="180" t="s">
        <v>37</v>
      </c>
      <c r="B35" s="179">
        <v>1040</v>
      </c>
      <c r="C35" s="174"/>
      <c r="D35" s="174"/>
      <c r="E35" s="174"/>
      <c r="F35" s="174"/>
      <c r="G35" s="174"/>
      <c r="H35" s="174"/>
      <c r="I35" s="174"/>
      <c r="J35" s="174"/>
    </row>
    <row r="36" spans="1:10" ht="24" x14ac:dyDescent="0.3">
      <c r="A36" s="175" t="s">
        <v>496</v>
      </c>
      <c r="B36" s="176">
        <v>1041</v>
      </c>
      <c r="C36" s="174"/>
      <c r="D36" s="174"/>
      <c r="E36" s="174"/>
      <c r="F36" s="174"/>
      <c r="G36" s="174"/>
      <c r="H36" s="174"/>
      <c r="I36" s="174"/>
      <c r="J36" s="174"/>
    </row>
    <row r="37" spans="1:10" ht="24" x14ac:dyDescent="0.3">
      <c r="A37" s="183" t="s">
        <v>261</v>
      </c>
      <c r="B37" s="184" t="s">
        <v>424</v>
      </c>
      <c r="C37" s="174"/>
      <c r="D37" s="174"/>
      <c r="E37" s="174"/>
      <c r="F37" s="174"/>
      <c r="G37" s="174"/>
      <c r="H37" s="174"/>
      <c r="I37" s="174"/>
      <c r="J37" s="174"/>
    </row>
    <row r="38" spans="1:10" x14ac:dyDescent="0.3">
      <c r="A38" s="183" t="s">
        <v>262</v>
      </c>
      <c r="B38" s="184" t="s">
        <v>425</v>
      </c>
      <c r="C38" s="174"/>
      <c r="D38" s="174"/>
      <c r="E38" s="174"/>
      <c r="F38" s="174"/>
      <c r="G38" s="174"/>
      <c r="H38" s="174"/>
      <c r="I38" s="174"/>
      <c r="J38" s="174"/>
    </row>
    <row r="39" spans="1:10" ht="24" x14ac:dyDescent="0.3">
      <c r="A39" s="183" t="s">
        <v>263</v>
      </c>
      <c r="B39" s="184" t="s">
        <v>426</v>
      </c>
      <c r="C39" s="174"/>
      <c r="D39" s="174"/>
      <c r="E39" s="174"/>
      <c r="F39" s="174"/>
      <c r="G39" s="174"/>
      <c r="H39" s="174"/>
      <c r="I39" s="174"/>
      <c r="J39" s="174"/>
    </row>
    <row r="40" spans="1:10" ht="24" x14ac:dyDescent="0.3">
      <c r="A40" s="183" t="s">
        <v>264</v>
      </c>
      <c r="B40" s="184" t="s">
        <v>427</v>
      </c>
      <c r="C40" s="174"/>
      <c r="D40" s="174"/>
      <c r="E40" s="174"/>
      <c r="F40" s="174"/>
      <c r="G40" s="174"/>
      <c r="H40" s="174"/>
      <c r="I40" s="174"/>
      <c r="J40" s="174"/>
    </row>
    <row r="41" spans="1:10" ht="48" x14ac:dyDescent="0.3">
      <c r="A41" s="183" t="s">
        <v>265</v>
      </c>
      <c r="B41" s="184" t="s">
        <v>428</v>
      </c>
      <c r="C41" s="174"/>
      <c r="D41" s="174"/>
      <c r="E41" s="174"/>
      <c r="F41" s="174"/>
      <c r="G41" s="174"/>
      <c r="H41" s="174"/>
      <c r="I41" s="174"/>
      <c r="J41" s="174"/>
    </row>
    <row r="42" spans="1:10" ht="24" x14ac:dyDescent="0.3">
      <c r="A42" s="183" t="s">
        <v>266</v>
      </c>
      <c r="B42" s="184" t="s">
        <v>429</v>
      </c>
      <c r="C42" s="174"/>
      <c r="D42" s="174"/>
      <c r="E42" s="174"/>
      <c r="F42" s="174"/>
      <c r="G42" s="174"/>
      <c r="H42" s="174"/>
      <c r="I42" s="174"/>
      <c r="J42" s="174"/>
    </row>
    <row r="43" spans="1:10" ht="36" x14ac:dyDescent="0.3">
      <c r="A43" s="175" t="s">
        <v>497</v>
      </c>
      <c r="B43" s="182">
        <v>1042</v>
      </c>
      <c r="C43" s="174"/>
      <c r="D43" s="174"/>
      <c r="E43" s="174"/>
      <c r="F43" s="174"/>
      <c r="G43" s="174"/>
      <c r="H43" s="174"/>
      <c r="I43" s="174"/>
      <c r="J43" s="174"/>
    </row>
    <row r="44" spans="1:10" ht="24" x14ac:dyDescent="0.3">
      <c r="A44" s="183" t="s">
        <v>276</v>
      </c>
      <c r="B44" s="184" t="s">
        <v>430</v>
      </c>
      <c r="C44" s="174"/>
      <c r="D44" s="174"/>
      <c r="E44" s="174"/>
      <c r="F44" s="174"/>
      <c r="G44" s="174"/>
      <c r="H44" s="174"/>
      <c r="I44" s="174"/>
      <c r="J44" s="174"/>
    </row>
    <row r="45" spans="1:10" x14ac:dyDescent="0.3">
      <c r="A45" s="183" t="s">
        <v>36</v>
      </c>
      <c r="B45" s="184" t="s">
        <v>431</v>
      </c>
      <c r="C45" s="174"/>
      <c r="D45" s="174"/>
      <c r="E45" s="174"/>
      <c r="F45" s="174"/>
      <c r="G45" s="174"/>
      <c r="H45" s="174"/>
      <c r="I45" s="174"/>
      <c r="J45" s="174"/>
    </row>
    <row r="46" spans="1:10" ht="24" x14ac:dyDescent="0.3">
      <c r="A46" s="175" t="s">
        <v>498</v>
      </c>
      <c r="B46" s="182">
        <v>1043</v>
      </c>
      <c r="C46" s="174"/>
      <c r="D46" s="174"/>
      <c r="E46" s="174"/>
      <c r="F46" s="174"/>
      <c r="G46" s="174"/>
      <c r="H46" s="174"/>
      <c r="I46" s="174"/>
      <c r="J46" s="174"/>
    </row>
    <row r="47" spans="1:10" x14ac:dyDescent="0.3">
      <c r="A47" s="183" t="s">
        <v>277</v>
      </c>
      <c r="B47" s="184" t="s">
        <v>432</v>
      </c>
      <c r="C47" s="174"/>
      <c r="D47" s="174"/>
      <c r="E47" s="174"/>
      <c r="F47" s="174"/>
      <c r="G47" s="174"/>
      <c r="H47" s="174"/>
      <c r="I47" s="174"/>
      <c r="J47" s="174"/>
    </row>
    <row r="48" spans="1:10" x14ac:dyDescent="0.3">
      <c r="A48" s="183" t="s">
        <v>417</v>
      </c>
      <c r="B48" s="184" t="s">
        <v>433</v>
      </c>
      <c r="C48" s="174"/>
      <c r="D48" s="174"/>
      <c r="E48" s="174"/>
      <c r="F48" s="174"/>
      <c r="G48" s="174"/>
      <c r="H48" s="174"/>
      <c r="I48" s="174"/>
      <c r="J48" s="174"/>
    </row>
    <row r="49" spans="1:10" x14ac:dyDescent="0.3">
      <c r="A49" s="185" t="s">
        <v>38</v>
      </c>
      <c r="B49" s="186">
        <v>1050</v>
      </c>
      <c r="C49" s="174"/>
      <c r="D49" s="174"/>
      <c r="E49" s="174"/>
      <c r="F49" s="174"/>
      <c r="G49" s="174"/>
      <c r="H49" s="174"/>
      <c r="I49" s="174"/>
      <c r="J49" s="174"/>
    </row>
    <row r="50" spans="1:10" x14ac:dyDescent="0.3">
      <c r="A50" s="187" t="s">
        <v>39</v>
      </c>
      <c r="B50" s="188">
        <v>1051</v>
      </c>
      <c r="C50" s="174"/>
      <c r="D50" s="174"/>
      <c r="E50" s="174"/>
      <c r="F50" s="174"/>
      <c r="G50" s="174"/>
      <c r="H50" s="174"/>
      <c r="I50" s="174"/>
      <c r="J50" s="174"/>
    </row>
    <row r="51" spans="1:10" x14ac:dyDescent="0.3">
      <c r="A51" s="187" t="s">
        <v>40</v>
      </c>
      <c r="B51" s="188">
        <v>1052</v>
      </c>
      <c r="C51" s="174"/>
      <c r="D51" s="174"/>
      <c r="E51" s="174"/>
      <c r="F51" s="174"/>
      <c r="G51" s="174"/>
      <c r="H51" s="174"/>
      <c r="I51" s="174"/>
      <c r="J51" s="174"/>
    </row>
    <row r="52" spans="1:10" ht="24" x14ac:dyDescent="0.3">
      <c r="A52" s="187" t="s">
        <v>41</v>
      </c>
      <c r="B52" s="188">
        <v>1053</v>
      </c>
      <c r="C52" s="174"/>
      <c r="D52" s="174"/>
      <c r="E52" s="174"/>
      <c r="F52" s="174"/>
      <c r="G52" s="174"/>
      <c r="H52" s="174"/>
      <c r="I52" s="174"/>
      <c r="J52" s="174"/>
    </row>
    <row r="53" spans="1:10" x14ac:dyDescent="0.3">
      <c r="A53" s="189" t="s">
        <v>42</v>
      </c>
      <c r="B53" s="188">
        <v>1054</v>
      </c>
      <c r="C53" s="174"/>
      <c r="D53" s="174"/>
      <c r="E53" s="174"/>
      <c r="F53" s="174"/>
      <c r="G53" s="174"/>
      <c r="H53" s="174"/>
      <c r="I53" s="174"/>
      <c r="J53" s="174"/>
    </row>
    <row r="54" spans="1:10" x14ac:dyDescent="0.3">
      <c r="A54" s="190" t="s">
        <v>43</v>
      </c>
      <c r="B54" s="188">
        <v>1055</v>
      </c>
      <c r="C54" s="174"/>
      <c r="D54" s="174"/>
      <c r="E54" s="174"/>
      <c r="F54" s="174"/>
      <c r="G54" s="174"/>
      <c r="H54" s="174"/>
      <c r="I54" s="174"/>
      <c r="J54" s="174"/>
    </row>
    <row r="55" spans="1:10" x14ac:dyDescent="0.3">
      <c r="A55" s="189" t="s">
        <v>44</v>
      </c>
      <c r="B55" s="176">
        <v>1056</v>
      </c>
      <c r="C55" s="174"/>
      <c r="D55" s="174"/>
      <c r="E55" s="174"/>
      <c r="F55" s="174"/>
      <c r="G55" s="174"/>
      <c r="H55" s="174"/>
      <c r="I55" s="174"/>
      <c r="J55" s="174"/>
    </row>
    <row r="56" spans="1:10" x14ac:dyDescent="0.3">
      <c r="A56" s="390" t="s">
        <v>46</v>
      </c>
      <c r="B56" s="390"/>
      <c r="C56" s="390"/>
      <c r="D56" s="390"/>
      <c r="E56" s="390"/>
      <c r="F56" s="390"/>
      <c r="G56" s="390"/>
      <c r="H56" s="390"/>
      <c r="I56" s="390"/>
      <c r="J56" s="390"/>
    </row>
    <row r="57" spans="1:10" ht="22.8" x14ac:dyDescent="0.3">
      <c r="A57" s="172" t="s">
        <v>47</v>
      </c>
      <c r="B57" s="186">
        <v>1100</v>
      </c>
      <c r="C57" s="174"/>
      <c r="D57" s="174"/>
      <c r="E57" s="174"/>
      <c r="F57" s="174"/>
      <c r="G57" s="174"/>
      <c r="H57" s="174"/>
      <c r="I57" s="174"/>
      <c r="J57" s="174"/>
    </row>
    <row r="58" spans="1:10" x14ac:dyDescent="0.3">
      <c r="A58" s="190" t="s">
        <v>274</v>
      </c>
      <c r="B58" s="191">
        <v>1110</v>
      </c>
      <c r="C58" s="174"/>
      <c r="D58" s="174"/>
      <c r="E58" s="174"/>
      <c r="F58" s="174"/>
      <c r="G58" s="174"/>
      <c r="H58" s="174"/>
      <c r="I58" s="174"/>
      <c r="J58" s="174"/>
    </row>
    <row r="59" spans="1:10" x14ac:dyDescent="0.3">
      <c r="A59" s="192" t="s">
        <v>275</v>
      </c>
      <c r="B59" s="193">
        <v>1111</v>
      </c>
      <c r="C59" s="174"/>
      <c r="D59" s="174"/>
      <c r="E59" s="174"/>
      <c r="F59" s="174"/>
      <c r="G59" s="174"/>
      <c r="H59" s="174"/>
      <c r="I59" s="174"/>
      <c r="J59" s="174"/>
    </row>
    <row r="60" spans="1:10" x14ac:dyDescent="0.3">
      <c r="A60" s="194" t="s">
        <v>281</v>
      </c>
      <c r="B60" s="193">
        <v>1112</v>
      </c>
      <c r="C60" s="174"/>
      <c r="D60" s="174"/>
      <c r="E60" s="174"/>
      <c r="F60" s="174"/>
      <c r="G60" s="174"/>
      <c r="H60" s="174"/>
      <c r="I60" s="174"/>
      <c r="J60" s="174"/>
    </row>
    <row r="61" spans="1:10" x14ac:dyDescent="0.3">
      <c r="A61" s="195" t="s">
        <v>282</v>
      </c>
      <c r="B61" s="193">
        <v>1113</v>
      </c>
      <c r="C61" s="174"/>
      <c r="D61" s="174"/>
      <c r="E61" s="174"/>
      <c r="F61" s="174"/>
      <c r="G61" s="174"/>
      <c r="H61" s="174"/>
      <c r="I61" s="174"/>
      <c r="J61" s="174"/>
    </row>
    <row r="62" spans="1:10" x14ac:dyDescent="0.3">
      <c r="A62" s="196" t="s">
        <v>418</v>
      </c>
      <c r="B62" s="193">
        <v>1114</v>
      </c>
      <c r="C62" s="174"/>
      <c r="D62" s="174"/>
      <c r="E62" s="174"/>
      <c r="F62" s="174"/>
      <c r="G62" s="174"/>
      <c r="H62" s="174"/>
      <c r="I62" s="174"/>
      <c r="J62" s="174"/>
    </row>
    <row r="63" spans="1:10" x14ac:dyDescent="0.3">
      <c r="A63" s="195" t="s">
        <v>419</v>
      </c>
      <c r="B63" s="193">
        <v>1115</v>
      </c>
      <c r="C63" s="174"/>
      <c r="D63" s="174"/>
      <c r="E63" s="174"/>
      <c r="F63" s="174"/>
      <c r="G63" s="174"/>
      <c r="H63" s="174"/>
      <c r="I63" s="174"/>
      <c r="J63" s="174"/>
    </row>
    <row r="64" spans="1:10" x14ac:dyDescent="0.3">
      <c r="A64" s="195" t="s">
        <v>420</v>
      </c>
      <c r="B64" s="193">
        <v>1116</v>
      </c>
      <c r="C64" s="174"/>
      <c r="D64" s="174"/>
      <c r="E64" s="174"/>
      <c r="F64" s="174"/>
      <c r="G64" s="174"/>
      <c r="H64" s="174"/>
      <c r="I64" s="174"/>
      <c r="J64" s="174"/>
    </row>
    <row r="65" spans="1:10" x14ac:dyDescent="0.3">
      <c r="A65" s="197" t="s">
        <v>49</v>
      </c>
      <c r="B65" s="198">
        <v>1120</v>
      </c>
      <c r="C65" s="174"/>
      <c r="D65" s="174"/>
      <c r="E65" s="174"/>
      <c r="F65" s="174"/>
      <c r="G65" s="174"/>
      <c r="H65" s="174"/>
      <c r="I65" s="174"/>
      <c r="J65" s="174"/>
    </row>
    <row r="66" spans="1:10" x14ac:dyDescent="0.3">
      <c r="A66" s="196" t="s">
        <v>50</v>
      </c>
      <c r="B66" s="193">
        <v>1121</v>
      </c>
      <c r="C66" s="174"/>
      <c r="D66" s="174"/>
      <c r="E66" s="174"/>
      <c r="F66" s="174"/>
      <c r="G66" s="174"/>
      <c r="H66" s="174"/>
      <c r="I66" s="174"/>
      <c r="J66" s="174"/>
    </row>
    <row r="67" spans="1:10" x14ac:dyDescent="0.3">
      <c r="A67" s="196" t="s">
        <v>51</v>
      </c>
      <c r="B67" s="193">
        <v>1122</v>
      </c>
      <c r="C67" s="174"/>
      <c r="D67" s="174"/>
      <c r="E67" s="174"/>
      <c r="F67" s="174"/>
      <c r="G67" s="174"/>
      <c r="H67" s="174"/>
      <c r="I67" s="174"/>
      <c r="J67" s="174"/>
    </row>
    <row r="68" spans="1:10" x14ac:dyDescent="0.3">
      <c r="A68" s="196" t="s">
        <v>52</v>
      </c>
      <c r="B68" s="193">
        <v>1123</v>
      </c>
      <c r="C68" s="174"/>
      <c r="D68" s="174"/>
      <c r="E68" s="174"/>
      <c r="F68" s="174"/>
      <c r="G68" s="174"/>
      <c r="H68" s="174"/>
      <c r="I68" s="174"/>
      <c r="J68" s="174"/>
    </row>
    <row r="69" spans="1:10" x14ac:dyDescent="0.3">
      <c r="A69" s="196" t="s">
        <v>53</v>
      </c>
      <c r="B69" s="193">
        <v>1124</v>
      </c>
      <c r="C69" s="174"/>
      <c r="D69" s="174"/>
      <c r="E69" s="174"/>
      <c r="F69" s="174"/>
      <c r="G69" s="174"/>
      <c r="H69" s="174"/>
      <c r="I69" s="174"/>
      <c r="J69" s="174"/>
    </row>
    <row r="70" spans="1:10" x14ac:dyDescent="0.3">
      <c r="A70" s="196" t="s">
        <v>54</v>
      </c>
      <c r="B70" s="193">
        <v>1125</v>
      </c>
      <c r="C70" s="174"/>
      <c r="D70" s="174"/>
      <c r="E70" s="174"/>
      <c r="F70" s="174"/>
      <c r="G70" s="174"/>
      <c r="H70" s="174"/>
      <c r="I70" s="174"/>
      <c r="J70" s="174"/>
    </row>
    <row r="71" spans="1:10" x14ac:dyDescent="0.3">
      <c r="A71" s="195" t="s">
        <v>421</v>
      </c>
      <c r="B71" s="199">
        <v>1126</v>
      </c>
      <c r="C71" s="174"/>
      <c r="D71" s="174"/>
      <c r="E71" s="174"/>
      <c r="F71" s="174"/>
      <c r="G71" s="174"/>
      <c r="H71" s="174"/>
      <c r="I71" s="174"/>
      <c r="J71" s="174"/>
    </row>
    <row r="72" spans="1:10" x14ac:dyDescent="0.3">
      <c r="A72" s="200" t="s">
        <v>55</v>
      </c>
      <c r="B72" s="201">
        <v>1130</v>
      </c>
      <c r="C72" s="174"/>
      <c r="D72" s="174"/>
      <c r="E72" s="174"/>
      <c r="F72" s="174"/>
      <c r="G72" s="174"/>
      <c r="H72" s="174"/>
      <c r="I72" s="174"/>
      <c r="J72" s="174"/>
    </row>
    <row r="73" spans="1:10" x14ac:dyDescent="0.3">
      <c r="A73" s="197" t="s">
        <v>56</v>
      </c>
      <c r="B73" s="198">
        <v>1140</v>
      </c>
      <c r="C73" s="174"/>
      <c r="D73" s="174"/>
      <c r="E73" s="174"/>
      <c r="F73" s="174"/>
      <c r="G73" s="174"/>
      <c r="H73" s="174"/>
      <c r="I73" s="174"/>
      <c r="J73" s="174"/>
    </row>
    <row r="74" spans="1:10" x14ac:dyDescent="0.3">
      <c r="A74" s="197" t="s">
        <v>57</v>
      </c>
      <c r="B74" s="198">
        <v>1150</v>
      </c>
      <c r="C74" s="174"/>
      <c r="D74" s="174"/>
      <c r="E74" s="174"/>
      <c r="F74" s="174"/>
      <c r="G74" s="174"/>
      <c r="H74" s="174"/>
      <c r="I74" s="174"/>
      <c r="J74" s="174"/>
    </row>
    <row r="75" spans="1:10" x14ac:dyDescent="0.3">
      <c r="A75" s="200" t="s">
        <v>58</v>
      </c>
      <c r="B75" s="198">
        <v>1160</v>
      </c>
      <c r="C75" s="174"/>
      <c r="D75" s="174"/>
      <c r="E75" s="174"/>
      <c r="F75" s="174"/>
      <c r="G75" s="174"/>
      <c r="H75" s="174"/>
      <c r="I75" s="174"/>
      <c r="J75" s="174"/>
    </row>
    <row r="76" spans="1:10" x14ac:dyDescent="0.3">
      <c r="A76" s="197" t="s">
        <v>381</v>
      </c>
      <c r="B76" s="201">
        <v>1170</v>
      </c>
      <c r="C76" s="174"/>
      <c r="D76" s="174"/>
      <c r="E76" s="174"/>
      <c r="F76" s="174"/>
      <c r="G76" s="174"/>
      <c r="H76" s="174"/>
      <c r="I76" s="174"/>
      <c r="J76" s="174"/>
    </row>
    <row r="77" spans="1:10" x14ac:dyDescent="0.3">
      <c r="A77" s="197" t="s">
        <v>75</v>
      </c>
      <c r="B77" s="201">
        <v>1180</v>
      </c>
      <c r="C77" s="174"/>
      <c r="D77" s="174"/>
      <c r="E77" s="174"/>
      <c r="F77" s="174"/>
      <c r="G77" s="174"/>
      <c r="H77" s="174"/>
      <c r="I77" s="174"/>
      <c r="J77" s="174"/>
    </row>
    <row r="78" spans="1:10" ht="36.6" x14ac:dyDescent="0.3">
      <c r="A78" s="197" t="s">
        <v>59</v>
      </c>
      <c r="B78" s="198">
        <v>1190</v>
      </c>
      <c r="C78" s="174"/>
      <c r="D78" s="174"/>
      <c r="E78" s="174"/>
      <c r="F78" s="174"/>
      <c r="G78" s="174"/>
      <c r="H78" s="174"/>
      <c r="I78" s="174"/>
      <c r="J78" s="174"/>
    </row>
    <row r="79" spans="1:10" x14ac:dyDescent="0.3">
      <c r="A79" s="197" t="s">
        <v>60</v>
      </c>
      <c r="B79" s="198">
        <v>1200</v>
      </c>
      <c r="C79" s="174"/>
      <c r="D79" s="174"/>
      <c r="E79" s="174"/>
      <c r="F79" s="174"/>
      <c r="G79" s="174"/>
      <c r="H79" s="174"/>
      <c r="I79" s="174"/>
      <c r="J79" s="174"/>
    </row>
    <row r="80" spans="1:10" x14ac:dyDescent="0.3">
      <c r="A80" s="197" t="s">
        <v>61</v>
      </c>
      <c r="B80" s="198">
        <v>1210</v>
      </c>
      <c r="C80" s="174"/>
      <c r="D80" s="174"/>
      <c r="E80" s="174"/>
      <c r="F80" s="174"/>
      <c r="G80" s="174"/>
      <c r="H80" s="174"/>
      <c r="I80" s="174"/>
      <c r="J80" s="174"/>
    </row>
    <row r="81" spans="1:10" x14ac:dyDescent="0.3">
      <c r="A81" s="197" t="s">
        <v>36</v>
      </c>
      <c r="B81" s="193" t="s">
        <v>438</v>
      </c>
      <c r="C81" s="174"/>
      <c r="D81" s="174"/>
      <c r="E81" s="174"/>
      <c r="F81" s="174"/>
      <c r="G81" s="174"/>
      <c r="H81" s="174"/>
      <c r="I81" s="174"/>
      <c r="J81" s="174"/>
    </row>
    <row r="82" spans="1:10" x14ac:dyDescent="0.3">
      <c r="A82" s="202" t="s">
        <v>62</v>
      </c>
      <c r="B82" s="203">
        <v>1300</v>
      </c>
      <c r="C82" s="174"/>
      <c r="D82" s="174"/>
      <c r="E82" s="174"/>
      <c r="F82" s="174"/>
      <c r="G82" s="174"/>
      <c r="H82" s="174"/>
      <c r="I82" s="174"/>
      <c r="J82" s="174"/>
    </row>
    <row r="83" spans="1:10" x14ac:dyDescent="0.3">
      <c r="A83" s="190" t="s">
        <v>63</v>
      </c>
      <c r="B83" s="198">
        <v>1310</v>
      </c>
      <c r="C83" s="174"/>
      <c r="D83" s="174"/>
      <c r="E83" s="174"/>
      <c r="F83" s="174"/>
      <c r="G83" s="174"/>
      <c r="H83" s="174"/>
      <c r="I83" s="174"/>
      <c r="J83" s="174"/>
    </row>
    <row r="84" spans="1:10" ht="24.6" x14ac:dyDescent="0.3">
      <c r="A84" s="196" t="s">
        <v>422</v>
      </c>
      <c r="B84" s="193">
        <v>1311</v>
      </c>
      <c r="C84" s="174"/>
      <c r="D84" s="174"/>
      <c r="E84" s="174"/>
      <c r="F84" s="174"/>
      <c r="G84" s="174"/>
      <c r="H84" s="174"/>
      <c r="I84" s="174"/>
      <c r="J84" s="174"/>
    </row>
    <row r="85" spans="1:10" ht="24.6" x14ac:dyDescent="0.3">
      <c r="A85" s="196" t="s">
        <v>65</v>
      </c>
      <c r="B85" s="193">
        <v>1312</v>
      </c>
      <c r="C85" s="174"/>
      <c r="D85" s="174"/>
      <c r="E85" s="174"/>
      <c r="F85" s="174"/>
      <c r="G85" s="174"/>
      <c r="H85" s="174"/>
      <c r="I85" s="174"/>
      <c r="J85" s="174"/>
    </row>
    <row r="86" spans="1:10" x14ac:dyDescent="0.3">
      <c r="A86" s="196" t="s">
        <v>66</v>
      </c>
      <c r="B86" s="193">
        <v>1313</v>
      </c>
      <c r="C86" s="174"/>
      <c r="D86" s="174"/>
      <c r="E86" s="174"/>
      <c r="F86" s="174"/>
      <c r="G86" s="174"/>
      <c r="H86" s="174"/>
      <c r="I86" s="174"/>
      <c r="J86" s="174"/>
    </row>
    <row r="87" spans="1:10" x14ac:dyDescent="0.3">
      <c r="A87" s="196" t="s">
        <v>67</v>
      </c>
      <c r="B87" s="193">
        <v>1314</v>
      </c>
      <c r="C87" s="174"/>
      <c r="D87" s="174"/>
      <c r="E87" s="174"/>
      <c r="F87" s="174"/>
      <c r="G87" s="174"/>
      <c r="H87" s="174"/>
      <c r="I87" s="174"/>
      <c r="J87" s="174"/>
    </row>
    <row r="88" spans="1:10" x14ac:dyDescent="0.3">
      <c r="A88" s="196" t="s">
        <v>68</v>
      </c>
      <c r="B88" s="193">
        <v>1315</v>
      </c>
      <c r="C88" s="174"/>
      <c r="D88" s="174"/>
      <c r="E88" s="174"/>
      <c r="F88" s="174"/>
      <c r="G88" s="174"/>
      <c r="H88" s="174"/>
      <c r="I88" s="174"/>
      <c r="J88" s="174"/>
    </row>
    <row r="89" spans="1:10" x14ac:dyDescent="0.3">
      <c r="A89" s="196" t="s">
        <v>381</v>
      </c>
      <c r="B89" s="193">
        <v>1316</v>
      </c>
      <c r="C89" s="174"/>
      <c r="D89" s="174"/>
      <c r="E89" s="174"/>
      <c r="F89" s="174"/>
      <c r="G89" s="174"/>
      <c r="H89" s="174"/>
      <c r="I89" s="174"/>
      <c r="J89" s="174"/>
    </row>
    <row r="90" spans="1:10" x14ac:dyDescent="0.3">
      <c r="A90" s="197" t="s">
        <v>56</v>
      </c>
      <c r="B90" s="198">
        <v>1320</v>
      </c>
      <c r="C90" s="174"/>
      <c r="D90" s="174"/>
      <c r="E90" s="174"/>
      <c r="F90" s="174"/>
      <c r="G90" s="174"/>
      <c r="H90" s="174"/>
      <c r="I90" s="174"/>
      <c r="J90" s="174"/>
    </row>
    <row r="91" spans="1:10" x14ac:dyDescent="0.3">
      <c r="A91" s="197" t="s">
        <v>57</v>
      </c>
      <c r="B91" s="198">
        <v>1330</v>
      </c>
      <c r="C91" s="174"/>
      <c r="D91" s="174"/>
      <c r="E91" s="174"/>
      <c r="F91" s="174"/>
      <c r="G91" s="174"/>
      <c r="H91" s="174"/>
      <c r="I91" s="174"/>
      <c r="J91" s="174"/>
    </row>
    <row r="92" spans="1:10" x14ac:dyDescent="0.3">
      <c r="A92" s="197" t="s">
        <v>69</v>
      </c>
      <c r="B92" s="198">
        <v>1340</v>
      </c>
      <c r="C92" s="174"/>
      <c r="D92" s="174"/>
      <c r="E92" s="174"/>
      <c r="F92" s="174"/>
      <c r="G92" s="174"/>
      <c r="H92" s="174"/>
      <c r="I92" s="174"/>
      <c r="J92" s="174"/>
    </row>
    <row r="93" spans="1:10" x14ac:dyDescent="0.3">
      <c r="A93" s="200" t="s">
        <v>70</v>
      </c>
      <c r="B93" s="198">
        <v>1350</v>
      </c>
      <c r="C93" s="174"/>
      <c r="D93" s="174"/>
      <c r="E93" s="174"/>
      <c r="F93" s="174"/>
      <c r="G93" s="174"/>
      <c r="H93" s="174"/>
      <c r="I93" s="174"/>
      <c r="J93" s="174"/>
    </row>
    <row r="94" spans="1:10" x14ac:dyDescent="0.3">
      <c r="A94" s="200" t="s">
        <v>71</v>
      </c>
      <c r="B94" s="198">
        <v>1360</v>
      </c>
      <c r="C94" s="174"/>
      <c r="D94" s="174"/>
      <c r="E94" s="174"/>
      <c r="F94" s="174"/>
      <c r="G94" s="174"/>
      <c r="H94" s="174"/>
      <c r="I94" s="174"/>
      <c r="J94" s="174"/>
    </row>
    <row r="95" spans="1:10" x14ac:dyDescent="0.3">
      <c r="A95" s="197" t="s">
        <v>72</v>
      </c>
      <c r="B95" s="198">
        <v>1370</v>
      </c>
      <c r="C95" s="174"/>
      <c r="D95" s="174"/>
      <c r="E95" s="174"/>
      <c r="F95" s="174"/>
      <c r="G95" s="174"/>
      <c r="H95" s="174"/>
      <c r="I95" s="174"/>
      <c r="J95" s="174"/>
    </row>
    <row r="96" spans="1:10" x14ac:dyDescent="0.3">
      <c r="A96" s="197" t="s">
        <v>279</v>
      </c>
      <c r="B96" s="198">
        <v>1380</v>
      </c>
      <c r="C96" s="174"/>
      <c r="D96" s="174"/>
      <c r="E96" s="174"/>
      <c r="F96" s="174"/>
      <c r="G96" s="174"/>
      <c r="H96" s="174"/>
      <c r="I96" s="174"/>
      <c r="J96" s="174"/>
    </row>
    <row r="97" spans="1:10" ht="24.6" x14ac:dyDescent="0.3">
      <c r="A97" s="200" t="s">
        <v>73</v>
      </c>
      <c r="B97" s="198">
        <v>1390</v>
      </c>
      <c r="C97" s="174"/>
      <c r="D97" s="174"/>
      <c r="E97" s="174"/>
      <c r="F97" s="174"/>
      <c r="G97" s="174"/>
      <c r="H97" s="174"/>
      <c r="I97" s="174"/>
      <c r="J97" s="174"/>
    </row>
    <row r="98" spans="1:10" x14ac:dyDescent="0.3">
      <c r="A98" s="200" t="s">
        <v>48</v>
      </c>
      <c r="B98" s="198">
        <v>1400</v>
      </c>
      <c r="C98" s="174"/>
      <c r="D98" s="174"/>
      <c r="E98" s="174"/>
      <c r="F98" s="174"/>
      <c r="G98" s="174"/>
      <c r="H98" s="174"/>
      <c r="I98" s="174"/>
      <c r="J98" s="174"/>
    </row>
    <row r="99" spans="1:10" x14ac:dyDescent="0.3">
      <c r="A99" s="200" t="s">
        <v>74</v>
      </c>
      <c r="B99" s="198">
        <v>1410</v>
      </c>
      <c r="C99" s="174"/>
      <c r="D99" s="174"/>
      <c r="E99" s="174"/>
      <c r="F99" s="174"/>
      <c r="G99" s="174"/>
      <c r="H99" s="174"/>
      <c r="I99" s="174"/>
      <c r="J99" s="174"/>
    </row>
    <row r="100" spans="1:10" x14ac:dyDescent="0.3">
      <c r="A100" s="197" t="s">
        <v>75</v>
      </c>
      <c r="B100" s="198">
        <v>1420</v>
      </c>
      <c r="C100" s="174"/>
      <c r="D100" s="174"/>
      <c r="E100" s="174"/>
      <c r="F100" s="174"/>
      <c r="G100" s="174"/>
      <c r="H100" s="174"/>
      <c r="I100" s="174"/>
      <c r="J100" s="174"/>
    </row>
    <row r="101" spans="1:10" ht="24.6" x14ac:dyDescent="0.3">
      <c r="A101" s="200" t="s">
        <v>423</v>
      </c>
      <c r="B101" s="198">
        <v>1430</v>
      </c>
      <c r="C101" s="174"/>
      <c r="D101" s="174"/>
      <c r="E101" s="174"/>
      <c r="F101" s="174"/>
      <c r="G101" s="174"/>
      <c r="H101" s="174"/>
      <c r="I101" s="174"/>
      <c r="J101" s="174"/>
    </row>
    <row r="102" spans="1:10" x14ac:dyDescent="0.3">
      <c r="A102" s="197" t="s">
        <v>76</v>
      </c>
      <c r="B102" s="198">
        <v>1440</v>
      </c>
      <c r="C102" s="174"/>
      <c r="D102" s="174"/>
      <c r="E102" s="174"/>
      <c r="F102" s="174"/>
      <c r="G102" s="174"/>
      <c r="H102" s="174"/>
      <c r="I102" s="174"/>
      <c r="J102" s="174"/>
    </row>
    <row r="103" spans="1:10" x14ac:dyDescent="0.3">
      <c r="A103" s="197" t="s">
        <v>36</v>
      </c>
      <c r="B103" s="193" t="s">
        <v>382</v>
      </c>
      <c r="C103" s="174"/>
      <c r="D103" s="174"/>
      <c r="E103" s="174"/>
      <c r="F103" s="174"/>
      <c r="G103" s="174"/>
      <c r="H103" s="174"/>
      <c r="I103" s="174"/>
      <c r="J103" s="174"/>
    </row>
    <row r="104" spans="1:10" x14ac:dyDescent="0.3">
      <c r="A104" s="197" t="s">
        <v>60</v>
      </c>
      <c r="B104" s="198">
        <v>1450</v>
      </c>
      <c r="C104" s="174"/>
      <c r="D104" s="174"/>
      <c r="E104" s="174"/>
      <c r="F104" s="174"/>
      <c r="G104" s="174"/>
      <c r="H104" s="174"/>
      <c r="I104" s="174"/>
      <c r="J104" s="174"/>
    </row>
    <row r="105" spans="1:10" x14ac:dyDescent="0.3">
      <c r="A105" s="197" t="s">
        <v>77</v>
      </c>
      <c r="B105" s="198">
        <v>1460</v>
      </c>
      <c r="C105" s="174"/>
      <c r="D105" s="174"/>
      <c r="E105" s="174"/>
      <c r="F105" s="174"/>
      <c r="G105" s="174"/>
      <c r="H105" s="174"/>
      <c r="I105" s="174"/>
      <c r="J105" s="174"/>
    </row>
    <row r="106" spans="1:10" x14ac:dyDescent="0.3">
      <c r="A106" s="197"/>
      <c r="B106" s="193" t="s">
        <v>280</v>
      </c>
      <c r="C106" s="174"/>
      <c r="D106" s="174"/>
      <c r="E106" s="174"/>
      <c r="F106" s="174"/>
      <c r="G106" s="174"/>
      <c r="H106" s="174"/>
      <c r="I106" s="174"/>
      <c r="J106" s="174"/>
    </row>
    <row r="107" spans="1:10" x14ac:dyDescent="0.3">
      <c r="A107" s="204" t="s">
        <v>78</v>
      </c>
      <c r="B107" s="203">
        <v>1500</v>
      </c>
      <c r="C107" s="174"/>
      <c r="D107" s="174"/>
      <c r="E107" s="174"/>
      <c r="F107" s="174"/>
      <c r="G107" s="174"/>
      <c r="H107" s="174"/>
      <c r="I107" s="174"/>
      <c r="J107" s="174"/>
    </row>
    <row r="108" spans="1:10" x14ac:dyDescent="0.3">
      <c r="A108" s="200" t="s">
        <v>80</v>
      </c>
      <c r="B108" s="198">
        <v>1510</v>
      </c>
      <c r="C108" s="174"/>
      <c r="D108" s="174"/>
      <c r="E108" s="174"/>
      <c r="F108" s="174"/>
      <c r="G108" s="174"/>
      <c r="H108" s="174"/>
      <c r="I108" s="174"/>
      <c r="J108" s="174"/>
    </row>
    <row r="109" spans="1:10" x14ac:dyDescent="0.3">
      <c r="A109" s="200" t="s">
        <v>56</v>
      </c>
      <c r="B109" s="198">
        <v>1520</v>
      </c>
      <c r="C109" s="174"/>
      <c r="D109" s="174"/>
      <c r="E109" s="174"/>
      <c r="F109" s="174"/>
      <c r="G109" s="174"/>
      <c r="H109" s="174"/>
      <c r="I109" s="174"/>
      <c r="J109" s="174"/>
    </row>
    <row r="110" spans="1:10" x14ac:dyDescent="0.3">
      <c r="A110" s="200" t="s">
        <v>57</v>
      </c>
      <c r="B110" s="198">
        <v>1530</v>
      </c>
      <c r="C110" s="174"/>
      <c r="D110" s="174"/>
      <c r="E110" s="174"/>
      <c r="F110" s="174"/>
      <c r="G110" s="174"/>
      <c r="H110" s="174"/>
      <c r="I110" s="174"/>
      <c r="J110" s="174"/>
    </row>
    <row r="111" spans="1:10" x14ac:dyDescent="0.3">
      <c r="A111" s="200" t="s">
        <v>60</v>
      </c>
      <c r="B111" s="198">
        <v>1540</v>
      </c>
      <c r="C111" s="174"/>
      <c r="D111" s="174"/>
      <c r="E111" s="174"/>
      <c r="F111" s="174"/>
      <c r="G111" s="174"/>
      <c r="H111" s="174"/>
      <c r="I111" s="174"/>
      <c r="J111" s="174"/>
    </row>
    <row r="112" spans="1:10" x14ac:dyDescent="0.3">
      <c r="A112" s="200" t="s">
        <v>469</v>
      </c>
      <c r="B112" s="198">
        <v>1550</v>
      </c>
      <c r="C112" s="174"/>
      <c r="D112" s="174"/>
      <c r="E112" s="174"/>
      <c r="F112" s="174"/>
      <c r="G112" s="174"/>
      <c r="H112" s="174"/>
      <c r="I112" s="174"/>
      <c r="J112" s="174"/>
    </row>
    <row r="113" spans="1:10" x14ac:dyDescent="0.3">
      <c r="A113" s="200" t="s">
        <v>36</v>
      </c>
      <c r="B113" s="205">
        <v>1551</v>
      </c>
      <c r="C113" s="174"/>
      <c r="D113" s="174"/>
      <c r="E113" s="174"/>
      <c r="F113" s="174"/>
      <c r="G113" s="174"/>
      <c r="H113" s="174"/>
      <c r="I113" s="174"/>
      <c r="J113" s="174"/>
    </row>
    <row r="114" spans="1:10" ht="22.8" x14ac:dyDescent="0.3">
      <c r="A114" s="172" t="s">
        <v>471</v>
      </c>
      <c r="B114" s="206">
        <v>1600</v>
      </c>
      <c r="C114" s="174"/>
      <c r="D114" s="174"/>
      <c r="E114" s="174"/>
      <c r="F114" s="174"/>
      <c r="G114" s="174"/>
      <c r="H114" s="174"/>
      <c r="I114" s="174"/>
      <c r="J114" s="174"/>
    </row>
    <row r="115" spans="1:10" ht="22.8" x14ac:dyDescent="0.3">
      <c r="A115" s="172" t="s">
        <v>83</v>
      </c>
      <c r="B115" s="206">
        <v>1700</v>
      </c>
      <c r="C115" s="174"/>
      <c r="D115" s="174"/>
      <c r="E115" s="174"/>
      <c r="F115" s="174"/>
      <c r="G115" s="174"/>
      <c r="H115" s="174"/>
      <c r="I115" s="174"/>
      <c r="J115" s="174"/>
    </row>
    <row r="116" spans="1:10" x14ac:dyDescent="0.3">
      <c r="A116" s="391" t="s">
        <v>84</v>
      </c>
      <c r="B116" s="391"/>
      <c r="C116" s="391"/>
      <c r="D116" s="391"/>
      <c r="E116" s="391"/>
      <c r="F116" s="391"/>
      <c r="G116" s="391"/>
      <c r="H116" s="391"/>
      <c r="I116" s="391"/>
      <c r="J116" s="391"/>
    </row>
    <row r="117" spans="1:10" x14ac:dyDescent="0.3">
      <c r="A117" s="200" t="s">
        <v>56</v>
      </c>
      <c r="B117" s="201">
        <v>2000</v>
      </c>
      <c r="C117" s="174"/>
      <c r="D117" s="174"/>
      <c r="E117" s="174"/>
      <c r="F117" s="174"/>
      <c r="G117" s="174"/>
      <c r="H117" s="174"/>
      <c r="I117" s="174"/>
      <c r="J117" s="174"/>
    </row>
    <row r="118" spans="1:10" x14ac:dyDescent="0.3">
      <c r="A118" s="183" t="s">
        <v>86</v>
      </c>
      <c r="B118" s="199">
        <v>2001</v>
      </c>
      <c r="C118" s="174"/>
      <c r="D118" s="174"/>
      <c r="E118" s="174"/>
      <c r="F118" s="174"/>
      <c r="G118" s="174"/>
      <c r="H118" s="174"/>
      <c r="I118" s="174"/>
      <c r="J118" s="174"/>
    </row>
    <row r="119" spans="1:10" x14ac:dyDescent="0.3">
      <c r="A119" s="200" t="s">
        <v>57</v>
      </c>
      <c r="B119" s="201">
        <v>2010</v>
      </c>
      <c r="C119" s="174"/>
      <c r="D119" s="174"/>
      <c r="E119" s="174"/>
      <c r="F119" s="174"/>
      <c r="G119" s="174"/>
      <c r="H119" s="174"/>
      <c r="I119" s="174"/>
      <c r="J119" s="174"/>
    </row>
    <row r="120" spans="1:10" x14ac:dyDescent="0.3">
      <c r="A120" s="183" t="s">
        <v>86</v>
      </c>
      <c r="B120" s="207">
        <v>2011</v>
      </c>
      <c r="C120" s="174"/>
      <c r="D120" s="174"/>
      <c r="E120" s="174"/>
      <c r="F120" s="174"/>
      <c r="G120" s="174"/>
      <c r="H120" s="174"/>
      <c r="I120" s="174"/>
      <c r="J120" s="174"/>
    </row>
    <row r="121" spans="1:10" x14ac:dyDescent="0.3">
      <c r="A121" s="200" t="s">
        <v>80</v>
      </c>
      <c r="B121" s="208">
        <v>2020</v>
      </c>
      <c r="C121" s="174"/>
      <c r="D121" s="174"/>
      <c r="E121" s="174"/>
      <c r="F121" s="174"/>
      <c r="G121" s="174"/>
      <c r="H121" s="174"/>
      <c r="I121" s="174"/>
      <c r="J121" s="174"/>
    </row>
    <row r="122" spans="1:10" x14ac:dyDescent="0.3">
      <c r="A122" s="183" t="s">
        <v>86</v>
      </c>
      <c r="B122" s="207">
        <v>2021</v>
      </c>
      <c r="C122" s="174"/>
      <c r="D122" s="174"/>
      <c r="E122" s="174"/>
      <c r="F122" s="174"/>
      <c r="G122" s="174"/>
      <c r="H122" s="174"/>
      <c r="I122" s="174"/>
      <c r="J122" s="174"/>
    </row>
    <row r="123" spans="1:10" x14ac:dyDescent="0.3">
      <c r="A123" s="200" t="s">
        <v>74</v>
      </c>
      <c r="B123" s="208">
        <v>2030</v>
      </c>
      <c r="C123" s="174"/>
      <c r="D123" s="174"/>
      <c r="E123" s="174"/>
      <c r="F123" s="174"/>
      <c r="G123" s="174"/>
      <c r="H123" s="174"/>
      <c r="I123" s="174"/>
      <c r="J123" s="174"/>
    </row>
    <row r="124" spans="1:10" x14ac:dyDescent="0.3">
      <c r="A124" s="183" t="s">
        <v>86</v>
      </c>
      <c r="B124" s="207">
        <v>2031</v>
      </c>
      <c r="C124" s="174"/>
      <c r="D124" s="174"/>
      <c r="E124" s="174"/>
      <c r="F124" s="174"/>
      <c r="G124" s="174"/>
      <c r="H124" s="174"/>
      <c r="I124" s="174"/>
      <c r="J124" s="174"/>
    </row>
    <row r="125" spans="1:10" x14ac:dyDescent="0.3">
      <c r="A125" s="200" t="s">
        <v>60</v>
      </c>
      <c r="B125" s="208">
        <v>2040</v>
      </c>
      <c r="C125" s="174"/>
      <c r="D125" s="174"/>
      <c r="E125" s="174"/>
      <c r="F125" s="174"/>
      <c r="G125" s="174"/>
      <c r="H125" s="174"/>
      <c r="I125" s="174"/>
      <c r="J125" s="174"/>
    </row>
    <row r="126" spans="1:10" x14ac:dyDescent="0.3">
      <c r="A126" s="200" t="s">
        <v>87</v>
      </c>
      <c r="B126" s="208">
        <v>2050</v>
      </c>
      <c r="C126" s="174"/>
      <c r="D126" s="174"/>
      <c r="E126" s="174"/>
      <c r="F126" s="174"/>
      <c r="G126" s="174"/>
      <c r="H126" s="174"/>
      <c r="I126" s="174"/>
      <c r="J126" s="174"/>
    </row>
    <row r="127" spans="1:10" x14ac:dyDescent="0.3">
      <c r="A127" s="183" t="s">
        <v>86</v>
      </c>
      <c r="B127" s="207">
        <v>2051</v>
      </c>
      <c r="C127" s="174"/>
      <c r="D127" s="174"/>
      <c r="E127" s="174"/>
      <c r="F127" s="174"/>
      <c r="G127" s="174"/>
      <c r="H127" s="174"/>
      <c r="I127" s="174"/>
      <c r="J127" s="174"/>
    </row>
    <row r="128" spans="1:10" ht="24" x14ac:dyDescent="0.3">
      <c r="A128" s="204" t="s">
        <v>88</v>
      </c>
      <c r="B128" s="209">
        <v>2060</v>
      </c>
      <c r="C128" s="174"/>
      <c r="D128" s="174"/>
      <c r="E128" s="174"/>
      <c r="F128" s="174"/>
      <c r="G128" s="174"/>
      <c r="H128" s="174"/>
      <c r="I128" s="174"/>
      <c r="J128" s="174"/>
    </row>
    <row r="129" spans="1:10" x14ac:dyDescent="0.3">
      <c r="A129" s="392" t="s">
        <v>89</v>
      </c>
      <c r="B129" s="392"/>
      <c r="C129" s="392"/>
      <c r="D129" s="392"/>
      <c r="E129" s="392"/>
      <c r="F129" s="392"/>
      <c r="G129" s="392"/>
      <c r="H129" s="392"/>
      <c r="I129" s="392"/>
      <c r="J129" s="392"/>
    </row>
    <row r="130" spans="1:10" x14ac:dyDescent="0.3">
      <c r="A130" s="180" t="s">
        <v>90</v>
      </c>
      <c r="B130" s="209">
        <v>3000</v>
      </c>
      <c r="C130" s="174"/>
      <c r="D130" s="174"/>
      <c r="E130" s="174"/>
      <c r="F130" s="174"/>
      <c r="G130" s="174"/>
      <c r="H130" s="174"/>
      <c r="I130" s="174"/>
      <c r="J130" s="174"/>
    </row>
    <row r="131" spans="1:10" ht="24" x14ac:dyDescent="0.3">
      <c r="A131" s="210" t="s">
        <v>92</v>
      </c>
      <c r="B131" s="207">
        <v>3001</v>
      </c>
      <c r="C131" s="174"/>
      <c r="D131" s="174"/>
      <c r="E131" s="174"/>
      <c r="F131" s="174"/>
      <c r="G131" s="174"/>
      <c r="H131" s="174"/>
      <c r="I131" s="174"/>
      <c r="J131" s="174"/>
    </row>
    <row r="132" spans="1:10" x14ac:dyDescent="0.3">
      <c r="A132" s="210" t="s">
        <v>93</v>
      </c>
      <c r="B132" s="207">
        <v>3002</v>
      </c>
      <c r="C132" s="174"/>
      <c r="D132" s="174"/>
      <c r="E132" s="174"/>
      <c r="F132" s="174"/>
      <c r="G132" s="174"/>
      <c r="H132" s="174"/>
      <c r="I132" s="174"/>
      <c r="J132" s="174"/>
    </row>
    <row r="133" spans="1:10" x14ac:dyDescent="0.3">
      <c r="A133" s="180" t="s">
        <v>94</v>
      </c>
      <c r="B133" s="209">
        <v>3100</v>
      </c>
      <c r="C133" s="174"/>
      <c r="D133" s="174"/>
      <c r="E133" s="174"/>
      <c r="F133" s="174"/>
      <c r="G133" s="174"/>
      <c r="H133" s="174"/>
      <c r="I133" s="174"/>
      <c r="J133" s="174"/>
    </row>
    <row r="134" spans="1:10" x14ac:dyDescent="0.3">
      <c r="A134" s="175" t="s">
        <v>96</v>
      </c>
      <c r="B134" s="201">
        <v>3110</v>
      </c>
      <c r="C134" s="174"/>
      <c r="D134" s="174"/>
      <c r="E134" s="174"/>
      <c r="F134" s="174"/>
      <c r="G134" s="174"/>
      <c r="H134" s="174"/>
      <c r="I134" s="174"/>
      <c r="J134" s="174"/>
    </row>
    <row r="135" spans="1:10" x14ac:dyDescent="0.3">
      <c r="A135" s="183" t="s">
        <v>86</v>
      </c>
      <c r="B135" s="199">
        <v>3111</v>
      </c>
      <c r="C135" s="174"/>
      <c r="D135" s="174"/>
      <c r="E135" s="174"/>
      <c r="F135" s="174"/>
      <c r="G135" s="174"/>
      <c r="H135" s="174"/>
      <c r="I135" s="174"/>
      <c r="J135" s="174"/>
    </row>
    <row r="136" spans="1:10" x14ac:dyDescent="0.3">
      <c r="A136" s="175" t="s">
        <v>97</v>
      </c>
      <c r="B136" s="201">
        <v>3120</v>
      </c>
      <c r="C136" s="174"/>
      <c r="D136" s="174"/>
      <c r="E136" s="174"/>
      <c r="F136" s="174"/>
      <c r="G136" s="174"/>
      <c r="H136" s="174"/>
      <c r="I136" s="174"/>
      <c r="J136" s="174"/>
    </row>
    <row r="137" spans="1:10" x14ac:dyDescent="0.3">
      <c r="A137" s="183" t="s">
        <v>86</v>
      </c>
      <c r="B137" s="199">
        <v>3121</v>
      </c>
      <c r="C137" s="174"/>
      <c r="D137" s="174"/>
      <c r="E137" s="174"/>
      <c r="F137" s="174"/>
      <c r="G137" s="174"/>
      <c r="H137" s="174"/>
      <c r="I137" s="174"/>
      <c r="J137" s="174"/>
    </row>
    <row r="138" spans="1:10" ht="24" x14ac:dyDescent="0.3">
      <c r="A138" s="175" t="s">
        <v>98</v>
      </c>
      <c r="B138" s="201">
        <v>3130</v>
      </c>
      <c r="C138" s="174"/>
      <c r="D138" s="174"/>
      <c r="E138" s="174"/>
      <c r="F138" s="174"/>
      <c r="G138" s="174"/>
      <c r="H138" s="174"/>
      <c r="I138" s="174"/>
      <c r="J138" s="174"/>
    </row>
    <row r="139" spans="1:10" x14ac:dyDescent="0.3">
      <c r="A139" s="183" t="s">
        <v>86</v>
      </c>
      <c r="B139" s="199">
        <v>3131</v>
      </c>
      <c r="C139" s="174"/>
      <c r="D139" s="174"/>
      <c r="E139" s="174"/>
      <c r="F139" s="174"/>
      <c r="G139" s="174"/>
      <c r="H139" s="174"/>
      <c r="I139" s="174"/>
      <c r="J139" s="174"/>
    </row>
    <row r="140" spans="1:10" x14ac:dyDescent="0.3">
      <c r="A140" s="175" t="s">
        <v>99</v>
      </c>
      <c r="B140" s="201">
        <v>3140</v>
      </c>
      <c r="C140" s="174"/>
      <c r="D140" s="174"/>
      <c r="E140" s="174"/>
      <c r="F140" s="174"/>
      <c r="G140" s="174"/>
      <c r="H140" s="174"/>
      <c r="I140" s="174"/>
      <c r="J140" s="174"/>
    </row>
    <row r="141" spans="1:10" x14ac:dyDescent="0.3">
      <c r="A141" s="183" t="s">
        <v>86</v>
      </c>
      <c r="B141" s="199">
        <v>3141</v>
      </c>
      <c r="C141" s="174"/>
      <c r="D141" s="174"/>
      <c r="E141" s="174"/>
      <c r="F141" s="174"/>
      <c r="G141" s="174"/>
      <c r="H141" s="174"/>
      <c r="I141" s="174"/>
      <c r="J141" s="174"/>
    </row>
    <row r="142" spans="1:10" ht="24" x14ac:dyDescent="0.3">
      <c r="A142" s="175" t="s">
        <v>100</v>
      </c>
      <c r="B142" s="201">
        <v>3150</v>
      </c>
      <c r="C142" s="174"/>
      <c r="D142" s="174"/>
      <c r="E142" s="174"/>
      <c r="F142" s="174"/>
      <c r="G142" s="174"/>
      <c r="H142" s="174"/>
      <c r="I142" s="174"/>
      <c r="J142" s="174"/>
    </row>
    <row r="143" spans="1:10" x14ac:dyDescent="0.3">
      <c r="A143" s="183" t="s">
        <v>86</v>
      </c>
      <c r="B143" s="199">
        <v>3151</v>
      </c>
      <c r="C143" s="174"/>
      <c r="D143" s="174"/>
      <c r="E143" s="174"/>
      <c r="F143" s="174"/>
      <c r="G143" s="174"/>
      <c r="H143" s="174"/>
      <c r="I143" s="174"/>
      <c r="J143" s="174"/>
    </row>
    <row r="144" spans="1:10" x14ac:dyDescent="0.3">
      <c r="A144" s="175" t="s">
        <v>101</v>
      </c>
      <c r="B144" s="201">
        <v>3160</v>
      </c>
      <c r="C144" s="174"/>
      <c r="D144" s="174"/>
      <c r="E144" s="174"/>
      <c r="F144" s="174"/>
      <c r="G144" s="174"/>
      <c r="H144" s="174"/>
      <c r="I144" s="174"/>
      <c r="J144" s="174"/>
    </row>
    <row r="145" spans="1:10" x14ac:dyDescent="0.3">
      <c r="A145" s="183" t="s">
        <v>86</v>
      </c>
      <c r="B145" s="199">
        <v>3161</v>
      </c>
      <c r="C145" s="174"/>
      <c r="D145" s="174"/>
      <c r="E145" s="174"/>
      <c r="F145" s="174"/>
      <c r="G145" s="174"/>
      <c r="H145" s="174"/>
      <c r="I145" s="174"/>
      <c r="J145" s="174"/>
    </row>
    <row r="146" spans="1:10" x14ac:dyDescent="0.3">
      <c r="A146" s="376" t="s">
        <v>102</v>
      </c>
      <c r="B146" s="376"/>
      <c r="C146" s="376"/>
      <c r="D146" s="376"/>
      <c r="E146" s="376"/>
      <c r="F146" s="376"/>
      <c r="G146" s="376"/>
      <c r="H146" s="376"/>
      <c r="I146" s="376"/>
      <c r="J146" s="376"/>
    </row>
    <row r="147" spans="1:10" ht="22.8" x14ac:dyDescent="0.3">
      <c r="A147" s="172" t="s">
        <v>103</v>
      </c>
      <c r="B147" s="203">
        <v>4000</v>
      </c>
      <c r="C147" s="174"/>
      <c r="D147" s="174"/>
      <c r="E147" s="174"/>
      <c r="F147" s="174"/>
      <c r="G147" s="174"/>
      <c r="H147" s="174"/>
      <c r="I147" s="174"/>
      <c r="J147" s="174"/>
    </row>
    <row r="148" spans="1:10" x14ac:dyDescent="0.3">
      <c r="A148" s="211" t="s">
        <v>105</v>
      </c>
      <c r="B148" s="193">
        <v>4001</v>
      </c>
      <c r="C148" s="174"/>
      <c r="D148" s="174"/>
      <c r="E148" s="174"/>
      <c r="F148" s="174"/>
      <c r="G148" s="174"/>
      <c r="H148" s="174"/>
      <c r="I148" s="174"/>
      <c r="J148" s="174"/>
    </row>
    <row r="149" spans="1:10" x14ac:dyDescent="0.3">
      <c r="A149" s="211" t="s">
        <v>106</v>
      </c>
      <c r="B149" s="193">
        <v>4002</v>
      </c>
      <c r="C149" s="174"/>
      <c r="D149" s="174"/>
      <c r="E149" s="174"/>
      <c r="F149" s="174"/>
      <c r="G149" s="174"/>
      <c r="H149" s="174"/>
      <c r="I149" s="174"/>
      <c r="J149" s="174"/>
    </row>
    <row r="150" spans="1:10" x14ac:dyDescent="0.3">
      <c r="A150" s="211" t="s">
        <v>107</v>
      </c>
      <c r="B150" s="193">
        <v>4003</v>
      </c>
      <c r="C150" s="174"/>
      <c r="D150" s="174"/>
      <c r="E150" s="174"/>
      <c r="F150" s="174"/>
      <c r="G150" s="174"/>
      <c r="H150" s="174"/>
      <c r="I150" s="174"/>
      <c r="J150" s="174"/>
    </row>
    <row r="151" spans="1:10" x14ac:dyDescent="0.3">
      <c r="A151" s="212" t="s">
        <v>108</v>
      </c>
      <c r="B151" s="198">
        <v>4010</v>
      </c>
      <c r="C151" s="174"/>
      <c r="D151" s="174"/>
      <c r="E151" s="174"/>
      <c r="F151" s="174"/>
      <c r="G151" s="174"/>
      <c r="H151" s="174"/>
      <c r="I151" s="174"/>
      <c r="J151" s="174"/>
    </row>
    <row r="152" spans="1:10" ht="22.8" x14ac:dyDescent="0.3">
      <c r="A152" s="172" t="s">
        <v>109</v>
      </c>
      <c r="B152" s="203">
        <v>4020</v>
      </c>
      <c r="C152" s="174"/>
      <c r="D152" s="174"/>
      <c r="E152" s="174"/>
      <c r="F152" s="174"/>
      <c r="G152" s="174"/>
      <c r="H152" s="174"/>
      <c r="I152" s="174"/>
      <c r="J152" s="174"/>
    </row>
    <row r="153" spans="1:10" x14ac:dyDescent="0.3">
      <c r="A153" s="211" t="s">
        <v>105</v>
      </c>
      <c r="B153" s="193">
        <v>4021</v>
      </c>
      <c r="C153" s="174"/>
      <c r="D153" s="174"/>
      <c r="E153" s="174"/>
      <c r="F153" s="174"/>
      <c r="G153" s="174"/>
      <c r="H153" s="174"/>
      <c r="I153" s="174"/>
      <c r="J153" s="174"/>
    </row>
    <row r="154" spans="1:10" x14ac:dyDescent="0.3">
      <c r="A154" s="211" t="s">
        <v>106</v>
      </c>
      <c r="B154" s="193">
        <v>4022</v>
      </c>
      <c r="C154" s="174"/>
      <c r="D154" s="174"/>
      <c r="E154" s="174"/>
      <c r="F154" s="174"/>
      <c r="G154" s="174"/>
      <c r="H154" s="174"/>
      <c r="I154" s="174"/>
      <c r="J154" s="174"/>
    </row>
    <row r="155" spans="1:10" x14ac:dyDescent="0.3">
      <c r="A155" s="211" t="s">
        <v>107</v>
      </c>
      <c r="B155" s="193">
        <v>4023</v>
      </c>
      <c r="C155" s="174"/>
      <c r="D155" s="174"/>
      <c r="E155" s="174"/>
      <c r="F155" s="174"/>
      <c r="G155" s="174"/>
      <c r="H155" s="174"/>
      <c r="I155" s="174"/>
      <c r="J155" s="174"/>
    </row>
    <row r="156" spans="1:10" x14ac:dyDescent="0.3">
      <c r="A156" s="212" t="s">
        <v>111</v>
      </c>
      <c r="B156" s="198">
        <v>4030</v>
      </c>
      <c r="C156" s="174"/>
      <c r="D156" s="174"/>
      <c r="E156" s="174"/>
      <c r="F156" s="174"/>
      <c r="G156" s="174"/>
      <c r="H156" s="174"/>
      <c r="I156" s="174"/>
      <c r="J156" s="174"/>
    </row>
    <row r="157" spans="1:10" x14ac:dyDescent="0.3">
      <c r="A157" s="376" t="s">
        <v>112</v>
      </c>
      <c r="B157" s="376"/>
      <c r="C157" s="376"/>
      <c r="D157" s="376"/>
      <c r="E157" s="376"/>
      <c r="F157" s="376"/>
      <c r="G157" s="376"/>
      <c r="H157" s="376"/>
      <c r="I157" s="376"/>
      <c r="J157" s="376"/>
    </row>
    <row r="158" spans="1:10" ht="22.8" x14ac:dyDescent="0.3">
      <c r="A158" s="213" t="s">
        <v>450</v>
      </c>
      <c r="B158" s="214">
        <v>5000</v>
      </c>
      <c r="C158" s="174"/>
      <c r="D158" s="174"/>
      <c r="E158" s="174"/>
      <c r="F158" s="174"/>
      <c r="G158" s="174"/>
      <c r="H158" s="174"/>
      <c r="I158" s="174"/>
      <c r="J158" s="174"/>
    </row>
    <row r="159" spans="1:10" ht="22.8" x14ac:dyDescent="0.3">
      <c r="A159" s="213" t="s">
        <v>286</v>
      </c>
      <c r="B159" s="214">
        <v>5010</v>
      </c>
      <c r="C159" s="174"/>
      <c r="D159" s="174"/>
      <c r="E159" s="174"/>
      <c r="F159" s="174"/>
      <c r="G159" s="174"/>
      <c r="H159" s="174"/>
      <c r="I159" s="174"/>
      <c r="J159" s="174"/>
    </row>
    <row r="160" spans="1:10" x14ac:dyDescent="0.3">
      <c r="A160" s="212" t="s">
        <v>451</v>
      </c>
      <c r="B160" s="201">
        <v>5020</v>
      </c>
      <c r="C160" s="174"/>
      <c r="D160" s="174"/>
      <c r="E160" s="174"/>
      <c r="F160" s="174"/>
      <c r="G160" s="174"/>
      <c r="H160" s="174"/>
      <c r="I160" s="174"/>
      <c r="J160" s="174"/>
    </row>
    <row r="161" spans="1:10" x14ac:dyDescent="0.3">
      <c r="A161" s="215" t="s">
        <v>114</v>
      </c>
      <c r="B161" s="199">
        <v>5021</v>
      </c>
      <c r="C161" s="174"/>
      <c r="D161" s="174"/>
      <c r="E161" s="174"/>
      <c r="F161" s="174"/>
      <c r="G161" s="174"/>
      <c r="H161" s="174"/>
      <c r="I161" s="174"/>
      <c r="J161" s="174"/>
    </row>
    <row r="162" spans="1:10" x14ac:dyDescent="0.3">
      <c r="A162" s="215" t="s">
        <v>115</v>
      </c>
      <c r="B162" s="199">
        <v>5022</v>
      </c>
      <c r="C162" s="174"/>
      <c r="D162" s="174"/>
      <c r="E162" s="174"/>
      <c r="F162" s="174"/>
      <c r="G162" s="174"/>
      <c r="H162" s="174"/>
      <c r="I162" s="174"/>
      <c r="J162" s="174"/>
    </row>
    <row r="163" spans="1:10" x14ac:dyDescent="0.3">
      <c r="A163" s="216" t="s">
        <v>284</v>
      </c>
      <c r="B163" s="201">
        <v>5030</v>
      </c>
      <c r="C163" s="174"/>
      <c r="D163" s="174"/>
      <c r="E163" s="174"/>
      <c r="F163" s="174"/>
      <c r="G163" s="174"/>
      <c r="H163" s="174"/>
      <c r="I163" s="174"/>
      <c r="J163" s="174"/>
    </row>
    <row r="164" spans="1:10" x14ac:dyDescent="0.3">
      <c r="A164" s="215" t="s">
        <v>114</v>
      </c>
      <c r="B164" s="199">
        <v>5031</v>
      </c>
      <c r="C164" s="174"/>
      <c r="D164" s="174"/>
      <c r="E164" s="174"/>
      <c r="F164" s="174"/>
      <c r="G164" s="174"/>
      <c r="H164" s="174"/>
      <c r="I164" s="174"/>
      <c r="J164" s="174"/>
    </row>
    <row r="165" spans="1:10" x14ac:dyDescent="0.3">
      <c r="A165" s="215" t="s">
        <v>115</v>
      </c>
      <c r="B165" s="199">
        <v>5032</v>
      </c>
      <c r="C165" s="174"/>
      <c r="D165" s="174"/>
      <c r="E165" s="174"/>
      <c r="F165" s="174"/>
      <c r="G165" s="174"/>
      <c r="H165" s="174"/>
      <c r="I165" s="174"/>
      <c r="J165" s="174"/>
    </row>
    <row r="166" spans="1:10" ht="24.6" x14ac:dyDescent="0.3">
      <c r="A166" s="216" t="s">
        <v>285</v>
      </c>
      <c r="B166" s="201">
        <v>5040</v>
      </c>
      <c r="C166" s="174"/>
      <c r="D166" s="174"/>
      <c r="E166" s="174"/>
      <c r="F166" s="174"/>
      <c r="G166" s="174"/>
      <c r="H166" s="174"/>
      <c r="I166" s="174"/>
      <c r="J166" s="174"/>
    </row>
    <row r="167" spans="1:10" x14ac:dyDescent="0.3">
      <c r="A167" s="215" t="s">
        <v>114</v>
      </c>
      <c r="B167" s="199">
        <v>5041</v>
      </c>
      <c r="C167" s="174"/>
      <c r="D167" s="174"/>
      <c r="E167" s="174"/>
      <c r="F167" s="174"/>
      <c r="G167" s="174"/>
      <c r="H167" s="174"/>
      <c r="I167" s="174"/>
      <c r="J167" s="174"/>
    </row>
    <row r="168" spans="1:10" x14ac:dyDescent="0.3">
      <c r="A168" s="215" t="s">
        <v>115</v>
      </c>
      <c r="B168" s="199">
        <v>5042</v>
      </c>
      <c r="C168" s="174"/>
      <c r="D168" s="174"/>
      <c r="E168" s="174"/>
      <c r="F168" s="174"/>
      <c r="G168" s="174"/>
      <c r="H168" s="174"/>
      <c r="I168" s="174"/>
      <c r="J168" s="174"/>
    </row>
    <row r="169" spans="1:10" x14ac:dyDescent="0.3">
      <c r="A169" s="212" t="s">
        <v>452</v>
      </c>
      <c r="B169" s="201">
        <v>5050</v>
      </c>
      <c r="C169" s="174"/>
      <c r="D169" s="174"/>
      <c r="E169" s="174"/>
      <c r="F169" s="174"/>
      <c r="G169" s="174"/>
      <c r="H169" s="174"/>
      <c r="I169" s="174"/>
      <c r="J169" s="174"/>
    </row>
    <row r="170" spans="1:10" ht="34.200000000000003" x14ac:dyDescent="0.3">
      <c r="A170" s="172" t="s">
        <v>113</v>
      </c>
      <c r="B170" s="203">
        <v>5060</v>
      </c>
      <c r="C170" s="174"/>
      <c r="D170" s="174"/>
      <c r="E170" s="174"/>
      <c r="F170" s="174"/>
      <c r="G170" s="174"/>
      <c r="H170" s="174"/>
      <c r="I170" s="174"/>
      <c r="J170" s="174"/>
    </row>
    <row r="171" spans="1:10" x14ac:dyDescent="0.3">
      <c r="A171" s="212" t="s">
        <v>114</v>
      </c>
      <c r="B171" s="198">
        <v>5061</v>
      </c>
      <c r="C171" s="174"/>
      <c r="D171" s="174"/>
      <c r="E171" s="174"/>
      <c r="F171" s="174"/>
      <c r="G171" s="174"/>
      <c r="H171" s="174"/>
      <c r="I171" s="174"/>
      <c r="J171" s="174"/>
    </row>
    <row r="172" spans="1:10" x14ac:dyDescent="0.3">
      <c r="A172" s="212" t="s">
        <v>115</v>
      </c>
      <c r="B172" s="198">
        <v>5062</v>
      </c>
      <c r="C172" s="174"/>
      <c r="D172" s="174"/>
      <c r="E172" s="174"/>
      <c r="F172" s="174"/>
      <c r="G172" s="174"/>
      <c r="H172" s="174"/>
      <c r="I172" s="174"/>
      <c r="J172" s="174"/>
    </row>
    <row r="173" spans="1:10" x14ac:dyDescent="0.3">
      <c r="A173" s="376" t="s">
        <v>287</v>
      </c>
      <c r="B173" s="376"/>
      <c r="C173" s="376"/>
      <c r="D173" s="376"/>
      <c r="E173" s="376"/>
      <c r="F173" s="376"/>
      <c r="G173" s="376"/>
      <c r="H173" s="376"/>
      <c r="I173" s="376"/>
      <c r="J173" s="376"/>
    </row>
    <row r="174" spans="1:10" ht="24" x14ac:dyDescent="0.3">
      <c r="A174" s="212" t="s">
        <v>288</v>
      </c>
      <c r="B174" s="217">
        <v>6000</v>
      </c>
      <c r="C174" s="174"/>
      <c r="D174" s="174"/>
      <c r="E174" s="174"/>
      <c r="F174" s="174"/>
      <c r="G174" s="174"/>
      <c r="H174" s="174"/>
      <c r="I174" s="174"/>
      <c r="J174" s="174"/>
    </row>
    <row r="175" spans="1:10" ht="24" x14ac:dyDescent="0.3">
      <c r="A175" s="212" t="s">
        <v>289</v>
      </c>
      <c r="B175" s="217">
        <v>6010</v>
      </c>
      <c r="C175" s="174"/>
      <c r="D175" s="174"/>
      <c r="E175" s="174"/>
      <c r="F175" s="174"/>
      <c r="G175" s="174"/>
      <c r="H175" s="174"/>
      <c r="I175" s="174"/>
      <c r="J175" s="174"/>
    </row>
    <row r="176" spans="1:10" x14ac:dyDescent="0.3">
      <c r="A176" s="212" t="s">
        <v>290</v>
      </c>
      <c r="B176" s="217">
        <v>6020</v>
      </c>
      <c r="C176" s="174"/>
      <c r="D176" s="174"/>
      <c r="E176" s="174"/>
      <c r="F176" s="174"/>
      <c r="G176" s="174"/>
      <c r="H176" s="174"/>
      <c r="I176" s="174"/>
      <c r="J176" s="174"/>
    </row>
    <row r="177" spans="1:10" ht="24" x14ac:dyDescent="0.3">
      <c r="A177" s="215" t="s">
        <v>291</v>
      </c>
      <c r="B177" s="218">
        <v>6021</v>
      </c>
      <c r="C177" s="174"/>
      <c r="D177" s="174"/>
      <c r="E177" s="174"/>
      <c r="F177" s="174"/>
      <c r="G177" s="174"/>
      <c r="H177" s="174"/>
      <c r="I177" s="174"/>
      <c r="J177" s="174"/>
    </row>
    <row r="178" spans="1:10" x14ac:dyDescent="0.3">
      <c r="A178" s="212" t="s">
        <v>292</v>
      </c>
      <c r="B178" s="217">
        <v>6030</v>
      </c>
      <c r="C178" s="174"/>
      <c r="D178" s="174"/>
      <c r="E178" s="174"/>
      <c r="F178" s="174"/>
      <c r="G178" s="174"/>
      <c r="H178" s="174"/>
      <c r="I178" s="174"/>
      <c r="J178" s="174"/>
    </row>
    <row r="179" spans="1:10" x14ac:dyDescent="0.3">
      <c r="A179" s="212" t="s">
        <v>293</v>
      </c>
      <c r="B179" s="217">
        <v>6040</v>
      </c>
      <c r="C179" s="174"/>
      <c r="D179" s="174"/>
      <c r="E179" s="174"/>
      <c r="F179" s="174"/>
      <c r="G179" s="174"/>
      <c r="H179" s="174"/>
      <c r="I179" s="174"/>
      <c r="J179" s="174"/>
    </row>
    <row r="180" spans="1:10" x14ac:dyDescent="0.3">
      <c r="A180" s="212" t="s">
        <v>294</v>
      </c>
      <c r="B180" s="217">
        <v>6050</v>
      </c>
      <c r="C180" s="174"/>
      <c r="D180" s="174"/>
      <c r="E180" s="174"/>
      <c r="F180" s="174"/>
      <c r="G180" s="174"/>
      <c r="H180" s="174"/>
      <c r="I180" s="174"/>
      <c r="J180" s="174"/>
    </row>
    <row r="181" spans="1:10" ht="24" x14ac:dyDescent="0.3">
      <c r="A181" s="212" t="s">
        <v>295</v>
      </c>
      <c r="B181" s="217">
        <v>6060</v>
      </c>
      <c r="C181" s="174"/>
      <c r="D181" s="174"/>
      <c r="E181" s="174"/>
      <c r="F181" s="174"/>
      <c r="G181" s="174"/>
      <c r="H181" s="174"/>
      <c r="I181" s="174"/>
      <c r="J181" s="174"/>
    </row>
    <row r="182" spans="1:10" x14ac:dyDescent="0.3">
      <c r="A182" s="376" t="s">
        <v>454</v>
      </c>
      <c r="B182" s="376"/>
      <c r="C182" s="376"/>
      <c r="D182" s="376"/>
      <c r="E182" s="376"/>
      <c r="F182" s="376"/>
      <c r="G182" s="376"/>
      <c r="H182" s="376"/>
      <c r="I182" s="376"/>
      <c r="J182" s="376"/>
    </row>
    <row r="183" spans="1:10" x14ac:dyDescent="0.3">
      <c r="A183" s="172" t="s">
        <v>116</v>
      </c>
      <c r="B183" s="172"/>
      <c r="C183" s="174"/>
      <c r="D183" s="174"/>
      <c r="E183" s="174"/>
      <c r="F183" s="174"/>
      <c r="G183" s="174"/>
      <c r="H183" s="174"/>
      <c r="I183" s="174"/>
      <c r="J183" s="174"/>
    </row>
    <row r="184" spans="1:10" ht="60" x14ac:dyDescent="0.3">
      <c r="A184" s="175" t="s">
        <v>121</v>
      </c>
      <c r="B184" s="217">
        <v>7000</v>
      </c>
      <c r="C184" s="174"/>
      <c r="D184" s="174"/>
      <c r="E184" s="174"/>
      <c r="F184" s="174"/>
      <c r="G184" s="174"/>
      <c r="H184" s="174"/>
      <c r="I184" s="174"/>
      <c r="J184" s="174"/>
    </row>
    <row r="185" spans="1:10" x14ac:dyDescent="0.3">
      <c r="A185" s="210" t="s">
        <v>299</v>
      </c>
      <c r="B185" s="218">
        <v>7001</v>
      </c>
      <c r="C185" s="174"/>
      <c r="D185" s="174"/>
      <c r="E185" s="174"/>
      <c r="F185" s="174"/>
      <c r="G185" s="174"/>
      <c r="H185" s="174"/>
      <c r="I185" s="174"/>
      <c r="J185" s="174"/>
    </row>
    <row r="186" spans="1:10" x14ac:dyDescent="0.3">
      <c r="A186" s="210" t="s">
        <v>298</v>
      </c>
      <c r="B186" s="218">
        <v>7002</v>
      </c>
      <c r="C186" s="174"/>
      <c r="D186" s="174"/>
      <c r="E186" s="174"/>
      <c r="F186" s="174"/>
      <c r="G186" s="174"/>
      <c r="H186" s="174"/>
      <c r="I186" s="174"/>
      <c r="J186" s="174"/>
    </row>
    <row r="187" spans="1:10" x14ac:dyDescent="0.3">
      <c r="A187" s="183" t="s">
        <v>301</v>
      </c>
      <c r="B187" s="218" t="s">
        <v>305</v>
      </c>
      <c r="C187" s="174"/>
      <c r="D187" s="174"/>
      <c r="E187" s="174"/>
      <c r="F187" s="174"/>
      <c r="G187" s="174"/>
      <c r="H187" s="174"/>
      <c r="I187" s="174"/>
      <c r="J187" s="174"/>
    </row>
    <row r="188" spans="1:10" x14ac:dyDescent="0.3">
      <c r="A188" s="183" t="s">
        <v>300</v>
      </c>
      <c r="B188" s="218" t="s">
        <v>306</v>
      </c>
      <c r="C188" s="174"/>
      <c r="D188" s="174"/>
      <c r="E188" s="174"/>
      <c r="F188" s="174"/>
      <c r="G188" s="174"/>
      <c r="H188" s="174"/>
      <c r="I188" s="174"/>
      <c r="J188" s="174"/>
    </row>
    <row r="189" spans="1:10" x14ac:dyDescent="0.3">
      <c r="A189" s="183" t="s">
        <v>302</v>
      </c>
      <c r="B189" s="218" t="s">
        <v>307</v>
      </c>
      <c r="C189" s="174"/>
      <c r="D189" s="174"/>
      <c r="E189" s="174"/>
      <c r="F189" s="174"/>
      <c r="G189" s="174"/>
      <c r="H189" s="174"/>
      <c r="I189" s="174"/>
      <c r="J189" s="174"/>
    </row>
    <row r="190" spans="1:10" x14ac:dyDescent="0.3">
      <c r="A190" s="183" t="s">
        <v>303</v>
      </c>
      <c r="B190" s="218" t="s">
        <v>308</v>
      </c>
      <c r="C190" s="174"/>
      <c r="D190" s="174"/>
      <c r="E190" s="174"/>
      <c r="F190" s="174"/>
      <c r="G190" s="174"/>
      <c r="H190" s="174"/>
      <c r="I190" s="174"/>
      <c r="J190" s="174"/>
    </row>
    <row r="191" spans="1:10" x14ac:dyDescent="0.3">
      <c r="A191" s="210" t="s">
        <v>297</v>
      </c>
      <c r="B191" s="218">
        <v>7003</v>
      </c>
      <c r="C191" s="174"/>
      <c r="D191" s="174"/>
      <c r="E191" s="174"/>
      <c r="F191" s="174"/>
      <c r="G191" s="174"/>
      <c r="H191" s="174"/>
      <c r="I191" s="174"/>
      <c r="J191" s="174"/>
    </row>
    <row r="192" spans="1:10" x14ac:dyDescent="0.3">
      <c r="A192" s="210" t="s">
        <v>304</v>
      </c>
      <c r="B192" s="218">
        <v>7004</v>
      </c>
      <c r="C192" s="174"/>
      <c r="D192" s="174"/>
      <c r="E192" s="174"/>
      <c r="F192" s="174"/>
      <c r="G192" s="174"/>
      <c r="H192" s="174"/>
      <c r="I192" s="174"/>
      <c r="J192" s="174"/>
    </row>
    <row r="193" spans="1:10" x14ac:dyDescent="0.3">
      <c r="A193" s="175" t="s">
        <v>122</v>
      </c>
      <c r="B193" s="217">
        <v>7010</v>
      </c>
      <c r="C193" s="174"/>
      <c r="D193" s="174"/>
      <c r="E193" s="174"/>
      <c r="F193" s="174"/>
      <c r="G193" s="174"/>
      <c r="H193" s="174"/>
      <c r="I193" s="174"/>
      <c r="J193" s="174"/>
    </row>
    <row r="194" spans="1:10" x14ac:dyDescent="0.3">
      <c r="A194" s="210" t="s">
        <v>299</v>
      </c>
      <c r="B194" s="218">
        <v>7011</v>
      </c>
      <c r="C194" s="174"/>
      <c r="D194" s="174"/>
      <c r="E194" s="174"/>
      <c r="F194" s="174"/>
      <c r="G194" s="174"/>
      <c r="H194" s="174"/>
      <c r="I194" s="174"/>
      <c r="J194" s="174"/>
    </row>
    <row r="195" spans="1:10" x14ac:dyDescent="0.3">
      <c r="A195" s="210" t="s">
        <v>298</v>
      </c>
      <c r="B195" s="218">
        <v>7012</v>
      </c>
      <c r="C195" s="174"/>
      <c r="D195" s="174"/>
      <c r="E195" s="174"/>
      <c r="F195" s="174"/>
      <c r="G195" s="174"/>
      <c r="H195" s="174"/>
      <c r="I195" s="174"/>
      <c r="J195" s="174"/>
    </row>
    <row r="196" spans="1:10" x14ac:dyDescent="0.3">
      <c r="A196" s="183" t="s">
        <v>301</v>
      </c>
      <c r="B196" s="218" t="s">
        <v>309</v>
      </c>
      <c r="C196" s="174"/>
      <c r="D196" s="174"/>
      <c r="E196" s="174"/>
      <c r="F196" s="174"/>
      <c r="G196" s="174"/>
      <c r="H196" s="174"/>
      <c r="I196" s="174"/>
      <c r="J196" s="174"/>
    </row>
    <row r="197" spans="1:10" x14ac:dyDescent="0.3">
      <c r="A197" s="183" t="s">
        <v>300</v>
      </c>
      <c r="B197" s="218" t="s">
        <v>310</v>
      </c>
      <c r="C197" s="174"/>
      <c r="D197" s="174"/>
      <c r="E197" s="174"/>
      <c r="F197" s="174"/>
      <c r="G197" s="174"/>
      <c r="H197" s="174"/>
      <c r="I197" s="174"/>
      <c r="J197" s="174"/>
    </row>
    <row r="198" spans="1:10" x14ac:dyDescent="0.3">
      <c r="A198" s="183" t="s">
        <v>302</v>
      </c>
      <c r="B198" s="218" t="s">
        <v>311</v>
      </c>
      <c r="C198" s="174"/>
      <c r="D198" s="174"/>
      <c r="E198" s="174"/>
      <c r="F198" s="174"/>
      <c r="G198" s="174"/>
      <c r="H198" s="174"/>
      <c r="I198" s="174"/>
      <c r="J198" s="174"/>
    </row>
    <row r="199" spans="1:10" x14ac:dyDescent="0.3">
      <c r="A199" s="183" t="s">
        <v>303</v>
      </c>
      <c r="B199" s="218" t="s">
        <v>312</v>
      </c>
      <c r="C199" s="174"/>
      <c r="D199" s="174"/>
      <c r="E199" s="174"/>
      <c r="F199" s="174"/>
      <c r="G199" s="174"/>
      <c r="H199" s="174"/>
      <c r="I199" s="174"/>
      <c r="J199" s="174"/>
    </row>
    <row r="200" spans="1:10" x14ac:dyDescent="0.3">
      <c r="A200" s="210" t="s">
        <v>297</v>
      </c>
      <c r="B200" s="218">
        <v>7013</v>
      </c>
      <c r="C200" s="174"/>
      <c r="D200" s="174"/>
      <c r="E200" s="174"/>
      <c r="F200" s="174"/>
      <c r="G200" s="174"/>
      <c r="H200" s="174"/>
      <c r="I200" s="174"/>
      <c r="J200" s="174"/>
    </row>
    <row r="201" spans="1:10" x14ac:dyDescent="0.3">
      <c r="A201" s="210" t="s">
        <v>304</v>
      </c>
      <c r="B201" s="218">
        <v>7014</v>
      </c>
      <c r="C201" s="174"/>
      <c r="D201" s="174"/>
      <c r="E201" s="174"/>
      <c r="F201" s="174"/>
      <c r="G201" s="174"/>
      <c r="H201" s="174"/>
      <c r="I201" s="174"/>
      <c r="J201" s="174"/>
    </row>
    <row r="202" spans="1:10" ht="36" x14ac:dyDescent="0.3">
      <c r="A202" s="175" t="s">
        <v>123</v>
      </c>
      <c r="B202" s="217">
        <v>7020</v>
      </c>
      <c r="C202" s="174"/>
      <c r="D202" s="174"/>
      <c r="E202" s="174"/>
      <c r="F202" s="174"/>
      <c r="G202" s="174"/>
      <c r="H202" s="174"/>
      <c r="I202" s="174"/>
      <c r="J202" s="174"/>
    </row>
    <row r="203" spans="1:10" x14ac:dyDescent="0.3">
      <c r="A203" s="210" t="s">
        <v>299</v>
      </c>
      <c r="B203" s="218">
        <v>7021</v>
      </c>
      <c r="C203" s="174"/>
      <c r="D203" s="174"/>
      <c r="E203" s="174"/>
      <c r="F203" s="174"/>
      <c r="G203" s="174"/>
      <c r="H203" s="174"/>
      <c r="I203" s="174"/>
      <c r="J203" s="174"/>
    </row>
    <row r="204" spans="1:10" x14ac:dyDescent="0.3">
      <c r="A204" s="210" t="s">
        <v>298</v>
      </c>
      <c r="B204" s="218">
        <v>7022</v>
      </c>
      <c r="C204" s="174"/>
      <c r="D204" s="174"/>
      <c r="E204" s="174"/>
      <c r="F204" s="174"/>
      <c r="G204" s="174"/>
      <c r="H204" s="174"/>
      <c r="I204" s="174"/>
      <c r="J204" s="174"/>
    </row>
    <row r="205" spans="1:10" x14ac:dyDescent="0.3">
      <c r="A205" s="183" t="s">
        <v>301</v>
      </c>
      <c r="B205" s="218" t="s">
        <v>313</v>
      </c>
      <c r="C205" s="174"/>
      <c r="D205" s="174"/>
      <c r="E205" s="174"/>
      <c r="F205" s="174"/>
      <c r="G205" s="174"/>
      <c r="H205" s="174"/>
      <c r="I205" s="174"/>
      <c r="J205" s="174"/>
    </row>
    <row r="206" spans="1:10" x14ac:dyDescent="0.3">
      <c r="A206" s="183" t="s">
        <v>300</v>
      </c>
      <c r="B206" s="218" t="s">
        <v>314</v>
      </c>
      <c r="C206" s="174"/>
      <c r="D206" s="174"/>
      <c r="E206" s="174"/>
      <c r="F206" s="174"/>
      <c r="G206" s="174"/>
      <c r="H206" s="174"/>
      <c r="I206" s="174"/>
      <c r="J206" s="174"/>
    </row>
    <row r="207" spans="1:10" x14ac:dyDescent="0.3">
      <c r="A207" s="183" t="s">
        <v>302</v>
      </c>
      <c r="B207" s="218" t="s">
        <v>315</v>
      </c>
      <c r="C207" s="174"/>
      <c r="D207" s="174"/>
      <c r="E207" s="174"/>
      <c r="F207" s="174"/>
      <c r="G207" s="174"/>
      <c r="H207" s="174"/>
      <c r="I207" s="174"/>
      <c r="J207" s="174"/>
    </row>
    <row r="208" spans="1:10" x14ac:dyDescent="0.3">
      <c r="A208" s="183" t="s">
        <v>303</v>
      </c>
      <c r="B208" s="218" t="s">
        <v>316</v>
      </c>
      <c r="C208" s="174"/>
      <c r="D208" s="174"/>
      <c r="E208" s="174"/>
      <c r="F208" s="174"/>
      <c r="G208" s="174"/>
      <c r="H208" s="174"/>
      <c r="I208" s="174"/>
      <c r="J208" s="174"/>
    </row>
    <row r="209" spans="1:10" x14ac:dyDescent="0.3">
      <c r="A209" s="210" t="s">
        <v>297</v>
      </c>
      <c r="B209" s="218">
        <v>7023</v>
      </c>
      <c r="C209" s="174"/>
      <c r="D209" s="174"/>
      <c r="E209" s="174"/>
      <c r="F209" s="174"/>
      <c r="G209" s="174"/>
      <c r="H209" s="174"/>
      <c r="I209" s="174"/>
      <c r="J209" s="174"/>
    </row>
    <row r="210" spans="1:10" x14ac:dyDescent="0.3">
      <c r="A210" s="210" t="s">
        <v>304</v>
      </c>
      <c r="B210" s="218">
        <v>7024</v>
      </c>
      <c r="C210" s="174"/>
      <c r="D210" s="174"/>
      <c r="E210" s="174"/>
      <c r="F210" s="174"/>
      <c r="G210" s="174"/>
      <c r="H210" s="174"/>
      <c r="I210" s="174"/>
      <c r="J210" s="174"/>
    </row>
    <row r="211" spans="1:10" ht="24" x14ac:dyDescent="0.3">
      <c r="A211" s="212" t="s">
        <v>124</v>
      </c>
      <c r="B211" s="217">
        <v>7030</v>
      </c>
      <c r="C211" s="174"/>
      <c r="D211" s="174"/>
      <c r="E211" s="174"/>
      <c r="F211" s="174"/>
      <c r="G211" s="174"/>
      <c r="H211" s="174"/>
      <c r="I211" s="174"/>
      <c r="J211" s="174"/>
    </row>
    <row r="212" spans="1:10" ht="22.8" x14ac:dyDescent="0.3">
      <c r="A212" s="219" t="s">
        <v>125</v>
      </c>
      <c r="B212" s="203"/>
      <c r="C212" s="174"/>
      <c r="D212" s="174"/>
      <c r="E212" s="174"/>
      <c r="F212" s="174"/>
      <c r="G212" s="174"/>
      <c r="H212" s="174"/>
      <c r="I212" s="174"/>
      <c r="J212" s="174"/>
    </row>
    <row r="213" spans="1:10" ht="24" x14ac:dyDescent="0.3">
      <c r="A213" s="220" t="s">
        <v>323</v>
      </c>
      <c r="B213" s="198">
        <v>7040</v>
      </c>
      <c r="C213" s="174"/>
      <c r="D213" s="174"/>
      <c r="E213" s="174"/>
      <c r="F213" s="174"/>
      <c r="G213" s="174"/>
      <c r="H213" s="174"/>
      <c r="I213" s="174"/>
      <c r="J213" s="174"/>
    </row>
    <row r="214" spans="1:10" x14ac:dyDescent="0.3">
      <c r="A214" s="221" t="s">
        <v>317</v>
      </c>
      <c r="B214" s="193">
        <v>7041</v>
      </c>
      <c r="C214" s="174"/>
      <c r="D214" s="174"/>
      <c r="E214" s="174"/>
      <c r="F214" s="174"/>
      <c r="G214" s="174"/>
      <c r="H214" s="174"/>
      <c r="I214" s="174"/>
      <c r="J214" s="174"/>
    </row>
    <row r="215" spans="1:10" ht="24.6" x14ac:dyDescent="0.3">
      <c r="A215" s="222" t="s">
        <v>318</v>
      </c>
      <c r="B215" s="193">
        <v>7042</v>
      </c>
      <c r="C215" s="174"/>
      <c r="D215" s="174"/>
      <c r="E215" s="174"/>
      <c r="F215" s="174"/>
      <c r="G215" s="174"/>
      <c r="H215" s="174"/>
      <c r="I215" s="174"/>
      <c r="J215" s="174"/>
    </row>
    <row r="216" spans="1:10" ht="24.6" x14ac:dyDescent="0.3">
      <c r="A216" s="222" t="s">
        <v>319</v>
      </c>
      <c r="B216" s="193">
        <v>7043</v>
      </c>
      <c r="C216" s="174"/>
      <c r="D216" s="174"/>
      <c r="E216" s="174"/>
      <c r="F216" s="174"/>
      <c r="G216" s="174"/>
      <c r="H216" s="174"/>
      <c r="I216" s="174"/>
      <c r="J216" s="174"/>
    </row>
    <row r="217" spans="1:10" x14ac:dyDescent="0.3">
      <c r="A217" s="222" t="s">
        <v>320</v>
      </c>
      <c r="B217" s="193">
        <v>7044</v>
      </c>
      <c r="C217" s="174"/>
      <c r="D217" s="174"/>
      <c r="E217" s="174"/>
      <c r="F217" s="174"/>
      <c r="G217" s="174"/>
      <c r="H217" s="174"/>
      <c r="I217" s="174"/>
      <c r="J217" s="174"/>
    </row>
    <row r="218" spans="1:10" x14ac:dyDescent="0.3">
      <c r="A218" s="222" t="s">
        <v>321</v>
      </c>
      <c r="B218" s="193">
        <v>7045</v>
      </c>
      <c r="C218" s="174"/>
      <c r="D218" s="174"/>
      <c r="E218" s="174"/>
      <c r="F218" s="174"/>
      <c r="G218" s="174"/>
      <c r="H218" s="174"/>
      <c r="I218" s="174"/>
      <c r="J218" s="174"/>
    </row>
    <row r="219" spans="1:10" x14ac:dyDescent="0.3">
      <c r="A219" s="222" t="s">
        <v>322</v>
      </c>
      <c r="B219" s="193">
        <v>7046</v>
      </c>
      <c r="C219" s="174"/>
      <c r="D219" s="174"/>
      <c r="E219" s="174"/>
      <c r="F219" s="174"/>
      <c r="G219" s="174"/>
      <c r="H219" s="174"/>
      <c r="I219" s="174"/>
      <c r="J219" s="174"/>
    </row>
    <row r="220" spans="1:10" x14ac:dyDescent="0.3">
      <c r="A220" s="223" t="s">
        <v>328</v>
      </c>
      <c r="B220" s="198">
        <v>7050</v>
      </c>
      <c r="C220" s="174"/>
      <c r="D220" s="174"/>
      <c r="E220" s="174"/>
      <c r="F220" s="174"/>
      <c r="G220" s="174"/>
      <c r="H220" s="174"/>
      <c r="I220" s="174"/>
      <c r="J220" s="174"/>
    </row>
    <row r="221" spans="1:10" ht="24.6" x14ac:dyDescent="0.3">
      <c r="A221" s="221" t="s">
        <v>324</v>
      </c>
      <c r="B221" s="193">
        <v>7051</v>
      </c>
      <c r="C221" s="174"/>
      <c r="D221" s="174"/>
      <c r="E221" s="174"/>
      <c r="F221" s="174"/>
      <c r="G221" s="174"/>
      <c r="H221" s="174"/>
      <c r="I221" s="174"/>
      <c r="J221" s="174"/>
    </row>
    <row r="222" spans="1:10" x14ac:dyDescent="0.3">
      <c r="A222" s="221" t="s">
        <v>325</v>
      </c>
      <c r="B222" s="193">
        <v>7052</v>
      </c>
      <c r="C222" s="174"/>
      <c r="D222" s="174"/>
      <c r="E222" s="174"/>
      <c r="F222" s="174"/>
      <c r="G222" s="174"/>
      <c r="H222" s="174"/>
      <c r="I222" s="174"/>
      <c r="J222" s="174"/>
    </row>
    <row r="223" spans="1:10" x14ac:dyDescent="0.3">
      <c r="A223" s="221" t="s">
        <v>326</v>
      </c>
      <c r="B223" s="193">
        <v>7053</v>
      </c>
      <c r="C223" s="174"/>
      <c r="D223" s="174"/>
      <c r="E223" s="174"/>
      <c r="F223" s="174"/>
      <c r="G223" s="174"/>
      <c r="H223" s="174"/>
      <c r="I223" s="174"/>
      <c r="J223" s="174"/>
    </row>
    <row r="224" spans="1:10" x14ac:dyDescent="0.3">
      <c r="A224" s="221" t="s">
        <v>327</v>
      </c>
      <c r="B224" s="193">
        <v>7054</v>
      </c>
      <c r="C224" s="174"/>
      <c r="D224" s="174"/>
      <c r="E224" s="174"/>
      <c r="F224" s="174"/>
      <c r="G224" s="174"/>
      <c r="H224" s="174"/>
      <c r="I224" s="174"/>
      <c r="J224" s="174"/>
    </row>
    <row r="225" spans="1:11" x14ac:dyDescent="0.3">
      <c r="A225" s="223" t="s">
        <v>331</v>
      </c>
      <c r="B225" s="198">
        <v>7060</v>
      </c>
      <c r="C225" s="174"/>
      <c r="D225" s="174"/>
      <c r="E225" s="174"/>
      <c r="F225" s="174"/>
      <c r="G225" s="174"/>
      <c r="H225" s="174"/>
      <c r="I225" s="174"/>
      <c r="J225" s="174"/>
    </row>
    <row r="226" spans="1:11" x14ac:dyDescent="0.3">
      <c r="A226" s="221" t="s">
        <v>329</v>
      </c>
      <c r="B226" s="193">
        <v>7061</v>
      </c>
      <c r="C226" s="174"/>
      <c r="D226" s="174"/>
      <c r="E226" s="174"/>
      <c r="F226" s="174"/>
      <c r="G226" s="174"/>
      <c r="H226" s="174"/>
      <c r="I226" s="174"/>
      <c r="J226" s="174"/>
    </row>
    <row r="227" spans="1:11" x14ac:dyDescent="0.3">
      <c r="A227" s="216" t="s">
        <v>332</v>
      </c>
      <c r="B227" s="198">
        <v>7070</v>
      </c>
      <c r="C227" s="174"/>
      <c r="D227" s="174"/>
      <c r="E227" s="174"/>
      <c r="F227" s="174"/>
      <c r="G227" s="174"/>
      <c r="H227" s="174"/>
      <c r="I227" s="174"/>
      <c r="J227" s="174"/>
    </row>
    <row r="228" spans="1:11" x14ac:dyDescent="0.3">
      <c r="A228" s="221" t="s">
        <v>333</v>
      </c>
      <c r="B228" s="193">
        <v>7071</v>
      </c>
      <c r="C228" s="174"/>
      <c r="D228" s="174"/>
      <c r="E228" s="174"/>
      <c r="F228" s="174"/>
      <c r="G228" s="174"/>
      <c r="H228" s="174"/>
      <c r="I228" s="174"/>
      <c r="J228" s="174"/>
    </row>
    <row r="229" spans="1:11" x14ac:dyDescent="0.3">
      <c r="A229" s="224" t="s">
        <v>126</v>
      </c>
      <c r="B229" s="193" t="s">
        <v>334</v>
      </c>
      <c r="C229" s="174"/>
      <c r="D229" s="174"/>
      <c r="E229" s="174"/>
      <c r="F229" s="174"/>
      <c r="G229" s="174"/>
      <c r="H229" s="174"/>
      <c r="I229" s="174"/>
      <c r="J229" s="174"/>
    </row>
    <row r="230" spans="1:11" x14ac:dyDescent="0.3">
      <c r="A230" s="224" t="s">
        <v>127</v>
      </c>
      <c r="B230" s="193" t="s">
        <v>335</v>
      </c>
      <c r="C230" s="174"/>
      <c r="D230" s="174"/>
      <c r="E230" s="174"/>
      <c r="F230" s="174"/>
      <c r="G230" s="174"/>
      <c r="H230" s="174"/>
      <c r="I230" s="174"/>
      <c r="J230" s="174"/>
    </row>
    <row r="231" spans="1:11" x14ac:dyDescent="0.3">
      <c r="A231" s="224" t="s">
        <v>128</v>
      </c>
      <c r="B231" s="193" t="s">
        <v>336</v>
      </c>
      <c r="C231" s="174"/>
      <c r="D231" s="174"/>
      <c r="E231" s="174"/>
      <c r="F231" s="174"/>
      <c r="G231" s="174"/>
      <c r="H231" s="174"/>
      <c r="I231" s="174"/>
      <c r="J231" s="174"/>
    </row>
    <row r="232" spans="1:11" x14ac:dyDescent="0.3">
      <c r="A232" s="224" t="s">
        <v>129</v>
      </c>
      <c r="B232" s="193" t="s">
        <v>337</v>
      </c>
      <c r="C232" s="174"/>
      <c r="D232" s="174"/>
      <c r="E232" s="174"/>
      <c r="F232" s="174"/>
      <c r="G232" s="174"/>
      <c r="H232" s="174"/>
      <c r="I232" s="174"/>
      <c r="J232" s="174"/>
    </row>
    <row r="233" spans="1:11" x14ac:dyDescent="0.3">
      <c r="A233" s="225" t="s">
        <v>330</v>
      </c>
      <c r="B233" s="193">
        <v>7072</v>
      </c>
      <c r="C233" s="174"/>
      <c r="D233" s="174"/>
      <c r="E233" s="174"/>
      <c r="F233" s="174"/>
      <c r="G233" s="174"/>
      <c r="H233" s="174"/>
      <c r="I233" s="174"/>
      <c r="J233" s="174"/>
    </row>
    <row r="234" spans="1:11" x14ac:dyDescent="0.3">
      <c r="A234" s="172" t="s">
        <v>130</v>
      </c>
      <c r="B234" s="201"/>
      <c r="C234" s="174"/>
      <c r="D234" s="174"/>
      <c r="E234" s="174"/>
      <c r="F234" s="174"/>
      <c r="G234" s="174"/>
      <c r="H234" s="174"/>
      <c r="I234" s="174"/>
      <c r="J234" s="174"/>
    </row>
    <row r="235" spans="1:11" x14ac:dyDescent="0.3">
      <c r="A235" s="212" t="s">
        <v>131</v>
      </c>
      <c r="B235" s="201">
        <v>7070</v>
      </c>
      <c r="C235" s="174"/>
      <c r="D235" s="174"/>
      <c r="E235" s="174"/>
      <c r="F235" s="174"/>
      <c r="G235" s="174"/>
      <c r="H235" s="174"/>
      <c r="I235" s="174"/>
      <c r="J235" s="174"/>
    </row>
    <row r="236" spans="1:11" x14ac:dyDescent="0.3">
      <c r="A236" s="212" t="s">
        <v>132</v>
      </c>
      <c r="B236" s="201">
        <v>7080</v>
      </c>
      <c r="C236" s="174"/>
      <c r="D236" s="174"/>
      <c r="E236" s="174"/>
      <c r="F236" s="174"/>
      <c r="G236" s="174"/>
      <c r="H236" s="174"/>
      <c r="I236" s="174"/>
      <c r="J236" s="174"/>
    </row>
    <row r="237" spans="1:11" x14ac:dyDescent="0.3">
      <c r="A237" s="202" t="s">
        <v>133</v>
      </c>
      <c r="B237" s="201">
        <v>7090</v>
      </c>
      <c r="C237" s="174"/>
      <c r="D237" s="174"/>
      <c r="E237" s="174"/>
      <c r="F237" s="174"/>
      <c r="G237" s="174"/>
      <c r="H237" s="174"/>
      <c r="I237" s="174"/>
      <c r="J237" s="174"/>
    </row>
    <row r="238" spans="1:11" x14ac:dyDescent="0.3">
      <c r="A238" s="377" t="s">
        <v>455</v>
      </c>
      <c r="B238" s="377"/>
      <c r="C238" s="377"/>
      <c r="D238" s="377"/>
      <c r="E238" s="377"/>
      <c r="F238" s="377"/>
      <c r="G238" s="377"/>
      <c r="H238" s="377"/>
      <c r="I238" s="377"/>
      <c r="J238" s="377"/>
      <c r="K238" s="83"/>
    </row>
    <row r="239" spans="1:11" ht="36" x14ac:dyDescent="0.3">
      <c r="A239" s="226" t="s">
        <v>476</v>
      </c>
      <c r="B239" s="227">
        <v>7100</v>
      </c>
      <c r="C239" s="174"/>
      <c r="D239" s="174"/>
      <c r="E239" s="228" t="s">
        <v>358</v>
      </c>
      <c r="F239" s="228" t="s">
        <v>358</v>
      </c>
      <c r="G239" s="174"/>
      <c r="H239" s="174"/>
      <c r="I239" s="228" t="s">
        <v>358</v>
      </c>
      <c r="J239" s="228" t="s">
        <v>358</v>
      </c>
      <c r="K239" s="105"/>
    </row>
    <row r="240" spans="1:11" ht="36" x14ac:dyDescent="0.3">
      <c r="A240" s="212" t="s">
        <v>477</v>
      </c>
      <c r="B240" s="227">
        <v>7110</v>
      </c>
      <c r="C240" s="174"/>
      <c r="D240" s="174"/>
      <c r="E240" s="228" t="s">
        <v>358</v>
      </c>
      <c r="F240" s="228" t="s">
        <v>358</v>
      </c>
      <c r="G240" s="174"/>
      <c r="H240" s="174"/>
      <c r="I240" s="228" t="s">
        <v>358</v>
      </c>
      <c r="J240" s="228" t="s">
        <v>358</v>
      </c>
      <c r="K240" s="105"/>
    </row>
    <row r="241" spans="1:11" ht="36" x14ac:dyDescent="0.3">
      <c r="A241" s="212" t="s">
        <v>478</v>
      </c>
      <c r="B241" s="227">
        <v>7120</v>
      </c>
      <c r="C241" s="174"/>
      <c r="D241" s="174"/>
      <c r="E241" s="228" t="s">
        <v>358</v>
      </c>
      <c r="F241" s="228" t="s">
        <v>358</v>
      </c>
      <c r="G241" s="174"/>
      <c r="H241" s="174"/>
      <c r="I241" s="228" t="s">
        <v>358</v>
      </c>
      <c r="J241" s="228" t="s">
        <v>358</v>
      </c>
      <c r="K241" s="105"/>
    </row>
    <row r="242" spans="1:11" ht="36" x14ac:dyDescent="0.3">
      <c r="A242" s="212" t="s">
        <v>479</v>
      </c>
      <c r="B242" s="227">
        <v>7130</v>
      </c>
      <c r="C242" s="174"/>
      <c r="D242" s="174"/>
      <c r="E242" s="228" t="s">
        <v>358</v>
      </c>
      <c r="F242" s="228" t="s">
        <v>358</v>
      </c>
      <c r="G242" s="174"/>
      <c r="H242" s="174"/>
      <c r="I242" s="228" t="s">
        <v>358</v>
      </c>
      <c r="J242" s="228" t="s">
        <v>358</v>
      </c>
      <c r="K242" s="105"/>
    </row>
    <row r="245" spans="1:11" x14ac:dyDescent="0.3">
      <c r="A245" s="51"/>
      <c r="B245" s="129"/>
      <c r="C245" s="129"/>
      <c r="D245" s="51"/>
      <c r="E245" s="337"/>
      <c r="F245" s="337"/>
      <c r="G245" s="51"/>
      <c r="H245" s="353"/>
      <c r="I245" s="353"/>
      <c r="J245" s="353"/>
    </row>
    <row r="246" spans="1:11" x14ac:dyDescent="0.3">
      <c r="A246" s="136" t="s">
        <v>158</v>
      </c>
      <c r="B246" s="1"/>
      <c r="C246" s="1"/>
      <c r="D246" s="51"/>
      <c r="E246" s="112" t="s">
        <v>159</v>
      </c>
      <c r="F246" s="112"/>
      <c r="G246" s="51"/>
      <c r="H246" s="327" t="s">
        <v>136</v>
      </c>
      <c r="I246" s="327"/>
      <c r="J246" s="327"/>
    </row>
    <row r="247" spans="1:11" x14ac:dyDescent="0.3">
      <c r="A247" s="51"/>
      <c r="B247" s="51"/>
      <c r="C247" s="51"/>
      <c r="D247" s="51"/>
      <c r="E247" s="51"/>
      <c r="F247" s="51"/>
      <c r="G247" s="51"/>
      <c r="H247" s="51"/>
      <c r="I247" s="51"/>
    </row>
    <row r="248" spans="1:11" x14ac:dyDescent="0.3">
      <c r="A248" s="103" t="s">
        <v>137</v>
      </c>
      <c r="B248" s="51"/>
      <c r="C248" s="51"/>
      <c r="D248" s="51"/>
      <c r="E248" s="51"/>
      <c r="F248" s="51"/>
      <c r="G248" s="51"/>
      <c r="H248" s="51"/>
      <c r="I248" s="51"/>
    </row>
    <row r="252" spans="1:11" x14ac:dyDescent="0.3">
      <c r="A252" s="50" t="s">
        <v>491</v>
      </c>
      <c r="H252" s="334" t="s">
        <v>492</v>
      </c>
      <c r="I252" s="334"/>
      <c r="J252" s="334"/>
    </row>
  </sheetData>
  <mergeCells count="22">
    <mergeCell ref="H252:J252"/>
    <mergeCell ref="A146:J146"/>
    <mergeCell ref="A6:J6"/>
    <mergeCell ref="A7:J7"/>
    <mergeCell ref="A8:J8"/>
    <mergeCell ref="A9:J9"/>
    <mergeCell ref="A11:A12"/>
    <mergeCell ref="B11:B12"/>
    <mergeCell ref="C11:F11"/>
    <mergeCell ref="G11:J11"/>
    <mergeCell ref="A14:J14"/>
    <mergeCell ref="A15:J15"/>
    <mergeCell ref="A56:J56"/>
    <mergeCell ref="A116:J116"/>
    <mergeCell ref="A129:J129"/>
    <mergeCell ref="H246:J246"/>
    <mergeCell ref="H245:J245"/>
    <mergeCell ref="A157:J157"/>
    <mergeCell ref="A173:J173"/>
    <mergeCell ref="A182:J182"/>
    <mergeCell ref="A238:J238"/>
    <mergeCell ref="E245:F245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workbookViewId="0">
      <selection activeCell="P20" sqref="P20"/>
    </sheetView>
  </sheetViews>
  <sheetFormatPr defaultRowHeight="14.4" x14ac:dyDescent="0.3"/>
  <cols>
    <col min="1" max="1" width="5.44140625" customWidth="1"/>
    <col min="2" max="2" width="13.44140625" customWidth="1"/>
    <col min="3" max="3" width="5.109375" customWidth="1"/>
    <col min="4" max="4" width="4.5546875" customWidth="1"/>
    <col min="5" max="5" width="4.109375" customWidth="1"/>
    <col min="6" max="6" width="4.33203125" customWidth="1"/>
    <col min="7" max="7" width="4.44140625" customWidth="1"/>
    <col min="8" max="8" width="4.109375" customWidth="1"/>
    <col min="9" max="9" width="4.6640625" customWidth="1"/>
    <col min="10" max="10" width="4" customWidth="1"/>
    <col min="11" max="11" width="4.109375" customWidth="1"/>
    <col min="12" max="12" width="4.33203125" customWidth="1"/>
    <col min="13" max="13" width="4.44140625" customWidth="1"/>
    <col min="14" max="14" width="4.5546875" customWidth="1"/>
    <col min="15" max="15" width="4.6640625" customWidth="1"/>
    <col min="16" max="16" width="5" customWidth="1"/>
    <col min="17" max="17" width="4.6640625" customWidth="1"/>
    <col min="18" max="18" width="4.33203125" customWidth="1"/>
    <col min="19" max="19" width="5.33203125" customWidth="1"/>
    <col min="20" max="20" width="4.5546875" customWidth="1"/>
    <col min="21" max="21" width="4.6640625" customWidth="1"/>
    <col min="22" max="22" width="4.88671875" customWidth="1"/>
    <col min="23" max="23" width="5" customWidth="1"/>
    <col min="24" max="24" width="4.6640625" customWidth="1"/>
    <col min="25" max="25" width="6.33203125" customWidth="1"/>
    <col min="26" max="26" width="5.6640625" customWidth="1"/>
    <col min="27" max="27" width="5.44140625" customWidth="1"/>
    <col min="28" max="28" width="6" customWidth="1"/>
  </cols>
  <sheetData>
    <row r="1" spans="1:29" x14ac:dyDescent="0.3">
      <c r="T1" s="63"/>
      <c r="U1" s="59" t="s">
        <v>456</v>
      </c>
      <c r="V1" s="59"/>
      <c r="W1" s="59"/>
      <c r="X1" s="59"/>
      <c r="Y1" s="59"/>
      <c r="Z1" s="59"/>
      <c r="AA1" s="59"/>
      <c r="AB1" s="59"/>
    </row>
    <row r="2" spans="1:29" x14ac:dyDescent="0.3">
      <c r="A2" s="316" t="s">
        <v>138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83"/>
    </row>
    <row r="3" spans="1:29" x14ac:dyDescent="0.3">
      <c r="A3" s="317" t="s">
        <v>494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83"/>
    </row>
    <row r="4" spans="1:29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318" t="s">
        <v>139</v>
      </c>
      <c r="Z4" s="318"/>
      <c r="AA4" s="318"/>
      <c r="AB4" s="318"/>
      <c r="AC4" s="83"/>
    </row>
    <row r="5" spans="1:29" x14ac:dyDescent="0.3">
      <c r="A5" s="319" t="s">
        <v>140</v>
      </c>
      <c r="B5" s="320" t="s">
        <v>141</v>
      </c>
      <c r="C5" s="321" t="s">
        <v>475</v>
      </c>
      <c r="D5" s="320" t="s">
        <v>142</v>
      </c>
      <c r="E5" s="320"/>
      <c r="F5" s="320"/>
      <c r="G5" s="320"/>
      <c r="H5" s="320"/>
      <c r="I5" s="320" t="s">
        <v>143</v>
      </c>
      <c r="J5" s="320"/>
      <c r="K5" s="320"/>
      <c r="L5" s="320"/>
      <c r="M5" s="320"/>
      <c r="N5" s="320" t="s">
        <v>144</v>
      </c>
      <c r="O5" s="320"/>
      <c r="P5" s="320"/>
      <c r="Q5" s="320"/>
      <c r="R5" s="320"/>
      <c r="S5" s="320" t="s">
        <v>145</v>
      </c>
      <c r="T5" s="320"/>
      <c r="U5" s="320"/>
      <c r="V5" s="320"/>
      <c r="W5" s="320"/>
      <c r="X5" s="320" t="s">
        <v>146</v>
      </c>
      <c r="Y5" s="320"/>
      <c r="Z5" s="320"/>
      <c r="AA5" s="320"/>
      <c r="AB5" s="320"/>
      <c r="AC5" s="83"/>
    </row>
    <row r="6" spans="1:29" x14ac:dyDescent="0.3">
      <c r="A6" s="319"/>
      <c r="B6" s="320"/>
      <c r="C6" s="322"/>
      <c r="D6" s="320" t="s">
        <v>147</v>
      </c>
      <c r="E6" s="320" t="s">
        <v>148</v>
      </c>
      <c r="F6" s="320"/>
      <c r="G6" s="320"/>
      <c r="H6" s="320"/>
      <c r="I6" s="320" t="s">
        <v>147</v>
      </c>
      <c r="J6" s="320" t="s">
        <v>148</v>
      </c>
      <c r="K6" s="320"/>
      <c r="L6" s="320"/>
      <c r="M6" s="320"/>
      <c r="N6" s="320" t="s">
        <v>147</v>
      </c>
      <c r="O6" s="320" t="s">
        <v>148</v>
      </c>
      <c r="P6" s="320"/>
      <c r="Q6" s="320"/>
      <c r="R6" s="320"/>
      <c r="S6" s="320" t="s">
        <v>147</v>
      </c>
      <c r="T6" s="320" t="s">
        <v>148</v>
      </c>
      <c r="U6" s="320"/>
      <c r="V6" s="320"/>
      <c r="W6" s="320"/>
      <c r="X6" s="320" t="s">
        <v>147</v>
      </c>
      <c r="Y6" s="320" t="s">
        <v>148</v>
      </c>
      <c r="Z6" s="320"/>
      <c r="AA6" s="320"/>
      <c r="AB6" s="320"/>
      <c r="AC6" s="83"/>
    </row>
    <row r="7" spans="1:29" x14ac:dyDescent="0.3">
      <c r="A7" s="319"/>
      <c r="B7" s="320"/>
      <c r="C7" s="323"/>
      <c r="D7" s="320"/>
      <c r="E7" s="165" t="s">
        <v>149</v>
      </c>
      <c r="F7" s="165" t="s">
        <v>150</v>
      </c>
      <c r="G7" s="165" t="s">
        <v>151</v>
      </c>
      <c r="H7" s="165" t="s">
        <v>152</v>
      </c>
      <c r="I7" s="320"/>
      <c r="J7" s="165" t="s">
        <v>149</v>
      </c>
      <c r="K7" s="165" t="s">
        <v>150</v>
      </c>
      <c r="L7" s="165" t="s">
        <v>151</v>
      </c>
      <c r="M7" s="165" t="s">
        <v>152</v>
      </c>
      <c r="N7" s="320"/>
      <c r="O7" s="165" t="s">
        <v>149</v>
      </c>
      <c r="P7" s="165" t="s">
        <v>150</v>
      </c>
      <c r="Q7" s="165" t="s">
        <v>151</v>
      </c>
      <c r="R7" s="165" t="s">
        <v>152</v>
      </c>
      <c r="S7" s="320"/>
      <c r="T7" s="165" t="s">
        <v>149</v>
      </c>
      <c r="U7" s="165" t="s">
        <v>150</v>
      </c>
      <c r="V7" s="165" t="s">
        <v>151</v>
      </c>
      <c r="W7" s="165" t="s">
        <v>152</v>
      </c>
      <c r="X7" s="320"/>
      <c r="Y7" s="165" t="s">
        <v>149</v>
      </c>
      <c r="Z7" s="165" t="s">
        <v>150</v>
      </c>
      <c r="AA7" s="165" t="s">
        <v>151</v>
      </c>
      <c r="AB7" s="165" t="s">
        <v>152</v>
      </c>
      <c r="AC7" s="83"/>
    </row>
    <row r="8" spans="1:29" x14ac:dyDescent="0.3">
      <c r="A8" s="69">
        <v>1</v>
      </c>
      <c r="B8" s="165">
        <v>2</v>
      </c>
      <c r="C8" s="165">
        <v>3</v>
      </c>
      <c r="D8" s="165">
        <v>4</v>
      </c>
      <c r="E8" s="165">
        <v>5</v>
      </c>
      <c r="F8" s="165">
        <v>6</v>
      </c>
      <c r="G8" s="165">
        <v>7</v>
      </c>
      <c r="H8" s="165">
        <v>8</v>
      </c>
      <c r="I8" s="165">
        <v>9</v>
      </c>
      <c r="J8" s="165">
        <v>10</v>
      </c>
      <c r="K8" s="165">
        <v>11</v>
      </c>
      <c r="L8" s="165">
        <v>12</v>
      </c>
      <c r="M8" s="165">
        <v>13</v>
      </c>
      <c r="N8" s="165">
        <v>14</v>
      </c>
      <c r="O8" s="165">
        <v>15</v>
      </c>
      <c r="P8" s="165">
        <v>16</v>
      </c>
      <c r="Q8" s="165">
        <v>17</v>
      </c>
      <c r="R8" s="165">
        <v>18</v>
      </c>
      <c r="S8" s="165">
        <v>19</v>
      </c>
      <c r="T8" s="165">
        <v>20</v>
      </c>
      <c r="U8" s="165">
        <v>21</v>
      </c>
      <c r="V8" s="165">
        <v>22</v>
      </c>
      <c r="W8" s="165">
        <v>23</v>
      </c>
      <c r="X8" s="165">
        <v>24</v>
      </c>
      <c r="Y8" s="165">
        <v>25</v>
      </c>
      <c r="Z8" s="165">
        <v>26</v>
      </c>
      <c r="AA8" s="165">
        <v>27</v>
      </c>
      <c r="AB8" s="165">
        <v>28</v>
      </c>
      <c r="AC8" s="83"/>
    </row>
    <row r="9" spans="1:29" ht="26.25" customHeight="1" x14ac:dyDescent="0.3">
      <c r="A9" s="69">
        <v>1</v>
      </c>
      <c r="B9" s="166" t="s">
        <v>96</v>
      </c>
      <c r="C9" s="165">
        <v>3110</v>
      </c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83"/>
    </row>
    <row r="10" spans="1:29" ht="48.75" customHeight="1" x14ac:dyDescent="0.3">
      <c r="A10" s="69">
        <v>2</v>
      </c>
      <c r="B10" s="166" t="s">
        <v>153</v>
      </c>
      <c r="C10" s="165">
        <v>3120</v>
      </c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83"/>
    </row>
    <row r="11" spans="1:29" ht="66" customHeight="1" x14ac:dyDescent="0.3">
      <c r="A11" s="69">
        <v>3</v>
      </c>
      <c r="B11" s="166" t="s">
        <v>98</v>
      </c>
      <c r="C11" s="165">
        <v>3130</v>
      </c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83"/>
    </row>
    <row r="12" spans="1:29" ht="98.25" customHeight="1" x14ac:dyDescent="0.3">
      <c r="A12" s="69">
        <v>4</v>
      </c>
      <c r="B12" s="166" t="s">
        <v>154</v>
      </c>
      <c r="C12" s="165">
        <v>3140</v>
      </c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83"/>
    </row>
    <row r="13" spans="1:29" ht="71.25" customHeight="1" x14ac:dyDescent="0.3">
      <c r="A13" s="69">
        <v>5</v>
      </c>
      <c r="B13" s="166" t="s">
        <v>155</v>
      </c>
      <c r="C13" s="165">
        <v>3150</v>
      </c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83"/>
    </row>
    <row r="14" spans="1:29" ht="21" customHeight="1" x14ac:dyDescent="0.3">
      <c r="A14" s="69">
        <v>6</v>
      </c>
      <c r="B14" s="166" t="s">
        <v>101</v>
      </c>
      <c r="C14" s="165">
        <v>3160</v>
      </c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83"/>
    </row>
    <row r="15" spans="1:29" x14ac:dyDescent="0.3">
      <c r="A15" s="69"/>
      <c r="B15" s="167" t="s">
        <v>146</v>
      </c>
      <c r="C15" s="167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83"/>
    </row>
    <row r="16" spans="1:29" x14ac:dyDescent="0.3">
      <c r="A16" s="69"/>
      <c r="B16" s="167" t="s">
        <v>156</v>
      </c>
      <c r="C16" s="167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83"/>
    </row>
    <row r="17" spans="1:29" ht="25.5" customHeight="1" x14ac:dyDescent="0.3">
      <c r="A17" s="85"/>
      <c r="B17" s="326" t="s">
        <v>134</v>
      </c>
      <c r="C17" s="326"/>
      <c r="D17" s="326"/>
      <c r="E17" s="326"/>
      <c r="F17" s="85"/>
      <c r="G17" s="85"/>
      <c r="H17" s="85"/>
      <c r="I17" s="85"/>
      <c r="J17" s="329" t="s">
        <v>157</v>
      </c>
      <c r="K17" s="329"/>
      <c r="L17" s="329"/>
      <c r="M17" s="329"/>
      <c r="N17" s="329"/>
      <c r="O17" s="329"/>
      <c r="P17" s="329"/>
      <c r="Q17" s="329"/>
      <c r="R17" s="329"/>
      <c r="S17" s="329"/>
      <c r="T17" s="85"/>
      <c r="U17" s="85"/>
      <c r="V17" s="328"/>
      <c r="W17" s="328"/>
      <c r="X17" s="328"/>
      <c r="Y17" s="85"/>
      <c r="Z17" s="85"/>
      <c r="AA17" s="85"/>
      <c r="AB17" s="85"/>
      <c r="AC17" s="83"/>
    </row>
    <row r="18" spans="1:29" x14ac:dyDescent="0.3">
      <c r="A18" s="85"/>
      <c r="B18" s="327" t="s">
        <v>158</v>
      </c>
      <c r="C18" s="327"/>
      <c r="D18" s="327"/>
      <c r="E18" s="327"/>
      <c r="F18" s="85"/>
      <c r="G18" s="85"/>
      <c r="H18" s="85"/>
      <c r="I18" s="85"/>
      <c r="J18" s="327" t="s">
        <v>159</v>
      </c>
      <c r="K18" s="327"/>
      <c r="L18" s="327"/>
      <c r="M18" s="327"/>
      <c r="N18" s="327"/>
      <c r="O18" s="327"/>
      <c r="P18" s="327"/>
      <c r="Q18" s="327"/>
      <c r="R18" s="327"/>
      <c r="S18" s="327"/>
      <c r="T18" s="327" t="s">
        <v>136</v>
      </c>
      <c r="U18" s="327"/>
      <c r="V18" s="327"/>
      <c r="W18" s="327"/>
      <c r="X18" s="327"/>
      <c r="Y18" s="327"/>
      <c r="Z18" s="327"/>
      <c r="AA18" s="327"/>
      <c r="AB18" s="85"/>
      <c r="AC18" s="83"/>
    </row>
    <row r="19" spans="1:29" x14ac:dyDescent="0.3">
      <c r="A19" s="86"/>
      <c r="B19" s="52" t="s">
        <v>137</v>
      </c>
      <c r="C19" s="52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3"/>
    </row>
    <row r="20" spans="1:29" ht="42" customHeight="1" x14ac:dyDescent="0.3">
      <c r="B20" s="324" t="s">
        <v>491</v>
      </c>
      <c r="C20" s="324"/>
      <c r="D20" s="324"/>
      <c r="V20" s="325" t="s">
        <v>492</v>
      </c>
      <c r="W20" s="325"/>
      <c r="X20" s="325"/>
      <c r="Y20" s="325"/>
    </row>
  </sheetData>
  <mergeCells count="29">
    <mergeCell ref="B20:D20"/>
    <mergeCell ref="V20:Y20"/>
    <mergeCell ref="B17:E17"/>
    <mergeCell ref="B18:E18"/>
    <mergeCell ref="V17:X17"/>
    <mergeCell ref="T18:AA18"/>
    <mergeCell ref="J17:S17"/>
    <mergeCell ref="J18:S18"/>
    <mergeCell ref="O6:R6"/>
    <mergeCell ref="S6:S7"/>
    <mergeCell ref="T6:W6"/>
    <mergeCell ref="X6:X7"/>
    <mergeCell ref="Y6:AB6"/>
    <mergeCell ref="A2:AB2"/>
    <mergeCell ref="A3:AB3"/>
    <mergeCell ref="Y4:AB4"/>
    <mergeCell ref="A5:A7"/>
    <mergeCell ref="B5:B7"/>
    <mergeCell ref="D5:H5"/>
    <mergeCell ref="I5:M5"/>
    <mergeCell ref="N5:R5"/>
    <mergeCell ref="D6:D7"/>
    <mergeCell ref="E6:H6"/>
    <mergeCell ref="I6:I7"/>
    <mergeCell ref="J6:M6"/>
    <mergeCell ref="N6:N7"/>
    <mergeCell ref="C5:C7"/>
    <mergeCell ref="S5:W5"/>
    <mergeCell ref="X5:AB5"/>
  </mergeCells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K27" sqref="K27"/>
    </sheetView>
  </sheetViews>
  <sheetFormatPr defaultRowHeight="14.4" x14ac:dyDescent="0.3"/>
  <cols>
    <col min="1" max="1" width="5.88671875" customWidth="1"/>
    <col min="2" max="2" width="14.33203125" customWidth="1"/>
    <col min="3" max="3" width="9.6640625" customWidth="1"/>
    <col min="4" max="4" width="8.6640625" customWidth="1"/>
    <col min="5" max="5" width="12.33203125" customWidth="1"/>
    <col min="6" max="6" width="11.6640625" customWidth="1"/>
    <col min="7" max="7" width="10.109375" customWidth="1"/>
    <col min="8" max="8" width="12" customWidth="1"/>
    <col min="9" max="9" width="8.33203125" customWidth="1"/>
    <col min="10" max="10" width="8.44140625" customWidth="1"/>
    <col min="11" max="11" width="9.88671875" customWidth="1"/>
    <col min="12" max="12" width="18.33203125" customWidth="1"/>
    <col min="13" max="13" width="13.109375" customWidth="1"/>
  </cols>
  <sheetData>
    <row r="1" spans="1:13" x14ac:dyDescent="0.3">
      <c r="J1" s="330" t="s">
        <v>457</v>
      </c>
      <c r="K1" s="330"/>
      <c r="L1" s="330"/>
      <c r="M1" s="330"/>
    </row>
    <row r="2" spans="1:13" x14ac:dyDescent="0.3">
      <c r="J2" s="330" t="s">
        <v>160</v>
      </c>
      <c r="K2" s="330"/>
      <c r="L2" s="330"/>
      <c r="M2" s="330"/>
    </row>
    <row r="3" spans="1:13" x14ac:dyDescent="0.3">
      <c r="A3" s="331" t="s">
        <v>161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</row>
    <row r="4" spans="1:13" x14ac:dyDescent="0.3">
      <c r="A4" s="332" t="s">
        <v>162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</row>
    <row r="5" spans="1:13" x14ac:dyDescent="0.3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333" t="s">
        <v>163</v>
      </c>
      <c r="M5" s="333"/>
    </row>
    <row r="6" spans="1:13" x14ac:dyDescent="0.3">
      <c r="A6" s="319" t="s">
        <v>140</v>
      </c>
      <c r="B6" s="319" t="s">
        <v>164</v>
      </c>
      <c r="C6" s="319" t="s">
        <v>165</v>
      </c>
      <c r="D6" s="319" t="s">
        <v>166</v>
      </c>
      <c r="E6" s="319" t="s">
        <v>167</v>
      </c>
      <c r="F6" s="319" t="s">
        <v>168</v>
      </c>
      <c r="G6" s="319" t="s">
        <v>169</v>
      </c>
      <c r="H6" s="319"/>
      <c r="I6" s="319"/>
      <c r="J6" s="319"/>
      <c r="K6" s="319"/>
      <c r="L6" s="319" t="s">
        <v>170</v>
      </c>
      <c r="M6" s="319" t="s">
        <v>171</v>
      </c>
    </row>
    <row r="7" spans="1:13" x14ac:dyDescent="0.3">
      <c r="A7" s="319"/>
      <c r="B7" s="319"/>
      <c r="C7" s="319"/>
      <c r="D7" s="319"/>
      <c r="E7" s="319"/>
      <c r="F7" s="319"/>
      <c r="G7" s="319" t="s">
        <v>172</v>
      </c>
      <c r="H7" s="319" t="s">
        <v>173</v>
      </c>
      <c r="I7" s="319" t="s">
        <v>174</v>
      </c>
      <c r="J7" s="319"/>
      <c r="K7" s="319"/>
      <c r="L7" s="319"/>
      <c r="M7" s="319"/>
    </row>
    <row r="8" spans="1:13" ht="125.25" customHeight="1" x14ac:dyDescent="0.3">
      <c r="A8" s="319"/>
      <c r="B8" s="319"/>
      <c r="C8" s="319"/>
      <c r="D8" s="319"/>
      <c r="E8" s="319"/>
      <c r="F8" s="319"/>
      <c r="G8" s="319"/>
      <c r="H8" s="319"/>
      <c r="I8" s="54" t="s">
        <v>175</v>
      </c>
      <c r="J8" s="54" t="s">
        <v>176</v>
      </c>
      <c r="K8" s="54" t="s">
        <v>177</v>
      </c>
      <c r="L8" s="319"/>
      <c r="M8" s="319"/>
    </row>
    <row r="9" spans="1:13" x14ac:dyDescent="0.3">
      <c r="A9" s="55">
        <v>1</v>
      </c>
      <c r="B9" s="55">
        <v>2</v>
      </c>
      <c r="C9" s="55">
        <v>3</v>
      </c>
      <c r="D9" s="55">
        <v>4</v>
      </c>
      <c r="E9" s="55">
        <v>5</v>
      </c>
      <c r="F9" s="55">
        <v>6</v>
      </c>
      <c r="G9" s="55">
        <v>7</v>
      </c>
      <c r="H9" s="55">
        <v>8</v>
      </c>
      <c r="I9" s="55">
        <v>9</v>
      </c>
      <c r="J9" s="55">
        <v>10</v>
      </c>
      <c r="K9" s="55">
        <v>11</v>
      </c>
      <c r="L9" s="55">
        <v>12</v>
      </c>
      <c r="M9" s="55">
        <v>13</v>
      </c>
    </row>
    <row r="10" spans="1:13" x14ac:dyDescent="0.3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3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</row>
    <row r="12" spans="1:13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</row>
    <row r="13" spans="1:13" x14ac:dyDescent="0.3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</row>
    <row r="14" spans="1:13" x14ac:dyDescent="0.3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</row>
    <row r="15" spans="1:13" x14ac:dyDescent="0.3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 x14ac:dyDescent="0.3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</row>
    <row r="17" spans="1:13" x14ac:dyDescent="0.3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</row>
    <row r="18" spans="1:13" x14ac:dyDescent="0.3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</row>
    <row r="19" spans="1:13" x14ac:dyDescent="0.3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</row>
    <row r="20" spans="1:13" x14ac:dyDescent="0.3">
      <c r="A20" s="51"/>
      <c r="B20" s="88"/>
      <c r="C20" s="51"/>
      <c r="D20" s="51"/>
      <c r="E20" s="51"/>
      <c r="F20" s="337"/>
      <c r="G20" s="337"/>
      <c r="H20" s="87"/>
      <c r="I20" s="51"/>
      <c r="J20" s="328"/>
      <c r="K20" s="328"/>
      <c r="L20" s="328"/>
      <c r="M20" s="51"/>
    </row>
    <row r="21" spans="1:13" x14ac:dyDescent="0.3">
      <c r="A21" s="51"/>
      <c r="B21" s="48" t="s">
        <v>158</v>
      </c>
      <c r="C21" s="51"/>
      <c r="D21" s="51"/>
      <c r="E21" s="51"/>
      <c r="F21" s="335" t="s">
        <v>159</v>
      </c>
      <c r="G21" s="335"/>
      <c r="H21" s="335"/>
      <c r="I21" s="51"/>
      <c r="J21" s="336" t="s">
        <v>136</v>
      </c>
      <c r="K21" s="336"/>
      <c r="L21" s="336"/>
      <c r="M21" s="51"/>
    </row>
    <row r="22" spans="1:13" x14ac:dyDescent="0.3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3">
      <c r="A23" s="51"/>
      <c r="B23" s="52" t="s">
        <v>137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</row>
    <row r="26" spans="1:13" x14ac:dyDescent="0.3">
      <c r="B26" s="231" t="s">
        <v>491</v>
      </c>
      <c r="C26" s="63"/>
      <c r="D26" s="63"/>
      <c r="J26" s="334" t="s">
        <v>492</v>
      </c>
      <c r="K26" s="334"/>
      <c r="L26" s="334"/>
    </row>
    <row r="27" spans="1:13" x14ac:dyDescent="0.3">
      <c r="B27" s="63"/>
      <c r="C27" s="63"/>
      <c r="D27" s="63"/>
    </row>
  </sheetData>
  <mergeCells count="22">
    <mergeCell ref="J26:L26"/>
    <mergeCell ref="M6:M8"/>
    <mergeCell ref="G7:G8"/>
    <mergeCell ref="H7:H8"/>
    <mergeCell ref="I7:K7"/>
    <mergeCell ref="J20:L20"/>
    <mergeCell ref="F21:H21"/>
    <mergeCell ref="J21:L21"/>
    <mergeCell ref="F6:F8"/>
    <mergeCell ref="G6:K6"/>
    <mergeCell ref="L6:L8"/>
    <mergeCell ref="F20:G20"/>
    <mergeCell ref="J1:M1"/>
    <mergeCell ref="J2:M2"/>
    <mergeCell ref="A3:M3"/>
    <mergeCell ref="A4:M4"/>
    <mergeCell ref="L5:M5"/>
    <mergeCell ref="A6:A8"/>
    <mergeCell ref="B6:B8"/>
    <mergeCell ref="C6:C8"/>
    <mergeCell ref="D6:D8"/>
    <mergeCell ref="E6:E8"/>
  </mergeCells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A4" sqref="A4:XFD4"/>
    </sheetView>
  </sheetViews>
  <sheetFormatPr defaultRowHeight="14.4" x14ac:dyDescent="0.3"/>
  <cols>
    <col min="1" max="1" width="25" customWidth="1"/>
    <col min="5" max="5" width="9.5546875" customWidth="1"/>
    <col min="6" max="6" width="10.6640625" customWidth="1"/>
    <col min="7" max="7" width="9.88671875" customWidth="1"/>
    <col min="9" max="9" width="10.44140625" customWidth="1"/>
    <col min="10" max="10" width="10.5546875" customWidth="1"/>
    <col min="11" max="11" width="8.44140625" customWidth="1"/>
    <col min="13" max="13" width="10.5546875" customWidth="1"/>
  </cols>
  <sheetData>
    <row r="1" spans="1:13" x14ac:dyDescent="0.3">
      <c r="A1" s="56"/>
      <c r="B1" s="56"/>
      <c r="C1" s="56"/>
      <c r="D1" s="56"/>
      <c r="E1" s="56"/>
      <c r="F1" s="56"/>
      <c r="G1" s="56"/>
      <c r="H1" s="56"/>
      <c r="I1" s="338" t="s">
        <v>458</v>
      </c>
      <c r="J1" s="338"/>
      <c r="K1" s="338"/>
      <c r="L1" s="338"/>
      <c r="M1" s="338"/>
    </row>
    <row r="2" spans="1:13" x14ac:dyDescent="0.3">
      <c r="A2" s="56"/>
      <c r="B2" s="56"/>
      <c r="C2" s="56"/>
      <c r="D2" s="56"/>
      <c r="E2" s="56"/>
      <c r="F2" s="56"/>
      <c r="G2" s="56"/>
      <c r="H2" s="56"/>
      <c r="I2" s="56"/>
      <c r="J2" s="340" t="s">
        <v>178</v>
      </c>
      <c r="K2" s="340"/>
      <c r="L2" s="340"/>
      <c r="M2" s="340"/>
    </row>
    <row r="3" spans="1:13" ht="15.6" x14ac:dyDescent="0.3">
      <c r="A3" s="341" t="s">
        <v>179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</row>
    <row r="4" spans="1:13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7" t="s">
        <v>180</v>
      </c>
    </row>
    <row r="5" spans="1:13" ht="45" customHeight="1" x14ac:dyDescent="0.3">
      <c r="A5" s="319" t="s">
        <v>181</v>
      </c>
      <c r="B5" s="319" t="s">
        <v>182</v>
      </c>
      <c r="C5" s="319"/>
      <c r="D5" s="319"/>
      <c r="E5" s="319" t="s">
        <v>183</v>
      </c>
      <c r="F5" s="319" t="s">
        <v>184</v>
      </c>
      <c r="G5" s="319"/>
      <c r="H5" s="319"/>
      <c r="I5" s="319"/>
      <c r="J5" s="319"/>
      <c r="K5" s="319" t="s">
        <v>185</v>
      </c>
      <c r="L5" s="319"/>
      <c r="M5" s="319"/>
    </row>
    <row r="6" spans="1:13" x14ac:dyDescent="0.3">
      <c r="A6" s="319"/>
      <c r="B6" s="319" t="s">
        <v>146</v>
      </c>
      <c r="C6" s="319" t="s">
        <v>174</v>
      </c>
      <c r="D6" s="319"/>
      <c r="E6" s="319"/>
      <c r="F6" s="319" t="s">
        <v>186</v>
      </c>
      <c r="G6" s="319" t="s">
        <v>187</v>
      </c>
      <c r="H6" s="319" t="s">
        <v>188</v>
      </c>
      <c r="I6" s="319" t="s">
        <v>189</v>
      </c>
      <c r="J6" s="319" t="s">
        <v>190</v>
      </c>
      <c r="K6" s="319" t="s">
        <v>146</v>
      </c>
      <c r="L6" s="319" t="s">
        <v>174</v>
      </c>
      <c r="M6" s="319"/>
    </row>
    <row r="7" spans="1:13" ht="47.25" customHeight="1" x14ac:dyDescent="0.3">
      <c r="A7" s="319"/>
      <c r="B7" s="319"/>
      <c r="C7" s="69" t="s">
        <v>191</v>
      </c>
      <c r="D7" s="69" t="s">
        <v>192</v>
      </c>
      <c r="E7" s="319"/>
      <c r="F7" s="319"/>
      <c r="G7" s="319"/>
      <c r="H7" s="319"/>
      <c r="I7" s="319"/>
      <c r="J7" s="319"/>
      <c r="K7" s="319"/>
      <c r="L7" s="69" t="s">
        <v>191</v>
      </c>
      <c r="M7" s="69" t="s">
        <v>192</v>
      </c>
    </row>
    <row r="8" spans="1:13" x14ac:dyDescent="0.3">
      <c r="A8" s="69">
        <v>1</v>
      </c>
      <c r="B8" s="69">
        <v>2</v>
      </c>
      <c r="C8" s="69">
        <v>3</v>
      </c>
      <c r="D8" s="69">
        <v>4</v>
      </c>
      <c r="E8" s="69">
        <v>5</v>
      </c>
      <c r="F8" s="69">
        <v>6</v>
      </c>
      <c r="G8" s="69">
        <v>7</v>
      </c>
      <c r="H8" s="69">
        <v>8</v>
      </c>
      <c r="I8" s="69">
        <v>9</v>
      </c>
      <c r="J8" s="69">
        <v>10</v>
      </c>
      <c r="K8" s="69">
        <v>11</v>
      </c>
      <c r="L8" s="69">
        <v>12</v>
      </c>
      <c r="M8" s="69">
        <v>13</v>
      </c>
    </row>
    <row r="9" spans="1:13" ht="39.6" x14ac:dyDescent="0.3">
      <c r="A9" s="58" t="s">
        <v>193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</row>
    <row r="10" spans="1:13" x14ac:dyDescent="0.3">
      <c r="A10" s="58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</row>
    <row r="11" spans="1:13" x14ac:dyDescent="0.3">
      <c r="A11" s="58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</row>
    <row r="12" spans="1:13" ht="39.75" customHeight="1" x14ac:dyDescent="0.3">
      <c r="A12" s="58" t="s">
        <v>194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</row>
    <row r="13" spans="1:13" x14ac:dyDescent="0.3">
      <c r="A13" s="58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</row>
    <row r="14" spans="1:13" x14ac:dyDescent="0.3">
      <c r="A14" s="58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</row>
    <row r="15" spans="1:13" ht="39.6" x14ac:dyDescent="0.3">
      <c r="A15" s="58" t="s">
        <v>195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</row>
    <row r="16" spans="1:13" x14ac:dyDescent="0.3">
      <c r="A16" s="58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</row>
    <row r="17" spans="1:13" x14ac:dyDescent="0.3">
      <c r="A17" s="58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</row>
    <row r="18" spans="1:13" x14ac:dyDescent="0.3">
      <c r="A18" s="58" t="s">
        <v>146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</row>
    <row r="19" spans="1:13" x14ac:dyDescent="0.3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</row>
    <row r="20" spans="1:13" x14ac:dyDescent="0.3">
      <c r="A20" s="45" t="s">
        <v>134</v>
      </c>
      <c r="B20" s="51"/>
      <c r="C20" s="51"/>
      <c r="D20" s="339" t="s">
        <v>157</v>
      </c>
      <c r="E20" s="339"/>
      <c r="F20" s="339"/>
      <c r="G20" s="51"/>
      <c r="H20" s="51"/>
      <c r="I20" s="328"/>
      <c r="J20" s="328"/>
      <c r="K20" s="328"/>
      <c r="L20" s="51"/>
      <c r="M20" s="51"/>
    </row>
    <row r="21" spans="1:13" x14ac:dyDescent="0.3">
      <c r="A21" s="48" t="s">
        <v>158</v>
      </c>
      <c r="B21" s="51"/>
      <c r="C21" s="51"/>
      <c r="D21" s="335" t="s">
        <v>159</v>
      </c>
      <c r="E21" s="335"/>
      <c r="F21" s="335"/>
      <c r="G21" s="51"/>
      <c r="H21" s="51"/>
      <c r="I21" s="336" t="s">
        <v>136</v>
      </c>
      <c r="J21" s="336"/>
      <c r="K21" s="336"/>
      <c r="L21" s="51"/>
      <c r="M21" s="51"/>
    </row>
    <row r="22" spans="1:13" x14ac:dyDescent="0.3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3">
      <c r="A23" s="52" t="s">
        <v>137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</row>
    <row r="26" spans="1:13" ht="28.2" x14ac:dyDescent="0.3">
      <c r="A26" s="230" t="s">
        <v>491</v>
      </c>
      <c r="I26" s="334" t="s">
        <v>492</v>
      </c>
      <c r="J26" s="334"/>
      <c r="K26" s="334"/>
    </row>
  </sheetData>
  <mergeCells count="22">
    <mergeCell ref="I26:K26"/>
    <mergeCell ref="F5:J5"/>
    <mergeCell ref="K5:M5"/>
    <mergeCell ref="B6:B7"/>
    <mergeCell ref="C6:D6"/>
    <mergeCell ref="L6:M6"/>
    <mergeCell ref="I1:M1"/>
    <mergeCell ref="D20:F20"/>
    <mergeCell ref="I20:K20"/>
    <mergeCell ref="D21:F21"/>
    <mergeCell ref="I21:K21"/>
    <mergeCell ref="F6:F7"/>
    <mergeCell ref="G6:G7"/>
    <mergeCell ref="H6:H7"/>
    <mergeCell ref="I6:I7"/>
    <mergeCell ref="J6:J7"/>
    <mergeCell ref="K6:K7"/>
    <mergeCell ref="J2:M2"/>
    <mergeCell ref="A3:M3"/>
    <mergeCell ref="A5:A7"/>
    <mergeCell ref="B5:D5"/>
    <mergeCell ref="E5:E7"/>
  </mergeCells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opLeftCell="A16" workbookViewId="0">
      <selection activeCell="D37" sqref="D37"/>
    </sheetView>
  </sheetViews>
  <sheetFormatPr defaultRowHeight="14.4" x14ac:dyDescent="0.3"/>
  <cols>
    <col min="1" max="1" width="5.44140625" customWidth="1"/>
    <col min="2" max="2" width="44.5546875" customWidth="1"/>
    <col min="3" max="3" width="7.88671875" customWidth="1"/>
    <col min="4" max="4" width="10.88671875" customWidth="1"/>
    <col min="5" max="5" width="8.109375" customWidth="1"/>
    <col min="6" max="6" width="10.6640625" customWidth="1"/>
    <col min="7" max="7" width="7.33203125" customWidth="1"/>
    <col min="8" max="8" width="9.88671875" customWidth="1"/>
    <col min="9" max="10" width="6.88671875" customWidth="1"/>
    <col min="11" max="11" width="7.33203125" customWidth="1"/>
    <col min="12" max="12" width="7.5546875" customWidth="1"/>
  </cols>
  <sheetData>
    <row r="1" spans="1:15" x14ac:dyDescent="0.3">
      <c r="G1" s="338" t="s">
        <v>459</v>
      </c>
      <c r="H1" s="338"/>
      <c r="I1" s="338"/>
      <c r="J1" s="338"/>
      <c r="K1" s="338"/>
      <c r="L1" s="338"/>
      <c r="M1" s="59"/>
      <c r="N1" s="59"/>
      <c r="O1" s="59"/>
    </row>
    <row r="2" spans="1:15" x14ac:dyDescent="0.3">
      <c r="A2" s="331" t="s">
        <v>493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60"/>
      <c r="N2" s="60"/>
      <c r="O2" s="60"/>
    </row>
    <row r="3" spans="1:15" x14ac:dyDescent="0.3">
      <c r="A3" s="347" t="s">
        <v>196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60"/>
      <c r="N3" s="60"/>
      <c r="O3" s="60"/>
    </row>
    <row r="4" spans="1:15" ht="40.5" customHeight="1" x14ac:dyDescent="0.3">
      <c r="A4" s="348" t="s">
        <v>140</v>
      </c>
      <c r="B4" s="348" t="s">
        <v>197</v>
      </c>
      <c r="C4" s="349" t="s">
        <v>383</v>
      </c>
      <c r="D4" s="349"/>
      <c r="E4" s="348" t="s">
        <v>384</v>
      </c>
      <c r="F4" s="348"/>
      <c r="G4" s="348" t="s">
        <v>198</v>
      </c>
      <c r="H4" s="348"/>
      <c r="I4" s="348" t="s">
        <v>199</v>
      </c>
      <c r="J4" s="348"/>
      <c r="K4" s="348"/>
      <c r="L4" s="348"/>
      <c r="M4" s="61"/>
      <c r="N4" s="61"/>
      <c r="O4" s="61"/>
    </row>
    <row r="5" spans="1:15" ht="39.6" x14ac:dyDescent="0.3">
      <c r="A5" s="348"/>
      <c r="B5" s="348"/>
      <c r="C5" s="89" t="s">
        <v>200</v>
      </c>
      <c r="D5" s="89" t="s">
        <v>201</v>
      </c>
      <c r="E5" s="89" t="s">
        <v>200</v>
      </c>
      <c r="F5" s="89" t="s">
        <v>201</v>
      </c>
      <c r="G5" s="89" t="s">
        <v>200</v>
      </c>
      <c r="H5" s="89" t="s">
        <v>201</v>
      </c>
      <c r="I5" s="69" t="s">
        <v>149</v>
      </c>
      <c r="J5" s="69" t="s">
        <v>150</v>
      </c>
      <c r="K5" s="69" t="s">
        <v>151</v>
      </c>
      <c r="L5" s="69" t="s">
        <v>152</v>
      </c>
      <c r="M5" s="61"/>
      <c r="N5" s="61"/>
      <c r="O5" s="61"/>
    </row>
    <row r="6" spans="1:15" x14ac:dyDescent="0.3">
      <c r="A6" s="90">
        <v>1</v>
      </c>
      <c r="B6" s="157" t="s">
        <v>202</v>
      </c>
      <c r="C6" s="91"/>
      <c r="D6" s="91"/>
      <c r="E6" s="91"/>
      <c r="F6" s="91"/>
      <c r="G6" s="91"/>
      <c r="H6" s="91"/>
      <c r="I6" s="92"/>
      <c r="J6" s="92"/>
      <c r="K6" s="92"/>
      <c r="L6" s="92"/>
      <c r="M6" s="61"/>
      <c r="N6" s="61"/>
      <c r="O6" s="61"/>
    </row>
    <row r="7" spans="1:15" ht="26.4" x14ac:dyDescent="0.3">
      <c r="A7" s="90">
        <v>2</v>
      </c>
      <c r="B7" s="157" t="s">
        <v>203</v>
      </c>
      <c r="C7" s="91"/>
      <c r="D7" s="91"/>
      <c r="E7" s="91"/>
      <c r="F7" s="91"/>
      <c r="G7" s="91"/>
      <c r="H7" s="91"/>
      <c r="I7" s="92"/>
      <c r="J7" s="92"/>
      <c r="K7" s="92"/>
      <c r="L7" s="92"/>
      <c r="M7" s="62"/>
      <c r="N7" s="62"/>
      <c r="O7" s="62"/>
    </row>
    <row r="8" spans="1:15" x14ac:dyDescent="0.3">
      <c r="A8" s="90">
        <v>3</v>
      </c>
      <c r="B8" s="157" t="s">
        <v>204</v>
      </c>
      <c r="C8" s="91"/>
      <c r="D8" s="91"/>
      <c r="E8" s="91"/>
      <c r="F8" s="91"/>
      <c r="G8" s="91"/>
      <c r="H8" s="91"/>
      <c r="I8" s="92"/>
      <c r="J8" s="92"/>
      <c r="K8" s="92"/>
      <c r="L8" s="92"/>
      <c r="M8" s="62"/>
      <c r="N8" s="62"/>
      <c r="O8" s="62"/>
    </row>
    <row r="9" spans="1:15" x14ac:dyDescent="0.3">
      <c r="A9" s="90">
        <v>4</v>
      </c>
      <c r="B9" s="157" t="s">
        <v>205</v>
      </c>
      <c r="C9" s="91"/>
      <c r="D9" s="91"/>
      <c r="E9" s="91"/>
      <c r="F9" s="91"/>
      <c r="G9" s="91"/>
      <c r="H9" s="91"/>
      <c r="I9" s="92"/>
      <c r="J9" s="92"/>
      <c r="K9" s="92"/>
      <c r="L9" s="92"/>
      <c r="M9" s="62"/>
      <c r="N9" s="62"/>
      <c r="O9" s="62"/>
    </row>
    <row r="10" spans="1:15" ht="26.4" x14ac:dyDescent="0.3">
      <c r="A10" s="93">
        <v>5</v>
      </c>
      <c r="B10" s="94" t="s">
        <v>206</v>
      </c>
      <c r="C10" s="95"/>
      <c r="D10" s="95"/>
      <c r="E10" s="95"/>
      <c r="F10" s="95"/>
      <c r="G10" s="95"/>
      <c r="H10" s="95"/>
      <c r="I10" s="96"/>
      <c r="J10" s="96"/>
      <c r="K10" s="96"/>
      <c r="L10" s="96"/>
      <c r="M10" s="61"/>
      <c r="N10" s="61"/>
      <c r="O10" s="61"/>
    </row>
    <row r="11" spans="1:15" x14ac:dyDescent="0.3">
      <c r="A11" s="90" t="s">
        <v>207</v>
      </c>
      <c r="B11" s="97" t="s">
        <v>208</v>
      </c>
      <c r="C11" s="91"/>
      <c r="D11" s="91"/>
      <c r="E11" s="91"/>
      <c r="F11" s="91"/>
      <c r="G11" s="91"/>
      <c r="H11" s="91"/>
      <c r="I11" s="92"/>
      <c r="J11" s="92"/>
      <c r="K11" s="92"/>
      <c r="L11" s="92"/>
      <c r="M11" s="61"/>
      <c r="N11" s="61"/>
      <c r="O11" s="61"/>
    </row>
    <row r="12" spans="1:15" x14ac:dyDescent="0.3">
      <c r="A12" s="90" t="s">
        <v>209</v>
      </c>
      <c r="B12" s="97" t="s">
        <v>210</v>
      </c>
      <c r="C12" s="91"/>
      <c r="D12" s="91"/>
      <c r="E12" s="91"/>
      <c r="F12" s="91"/>
      <c r="G12" s="91"/>
      <c r="H12" s="91"/>
      <c r="I12" s="92"/>
      <c r="J12" s="92"/>
      <c r="K12" s="92"/>
      <c r="L12" s="92"/>
      <c r="M12" s="61"/>
      <c r="N12" s="61"/>
      <c r="O12" s="61"/>
    </row>
    <row r="13" spans="1:15" x14ac:dyDescent="0.3">
      <c r="A13" s="90" t="s">
        <v>211</v>
      </c>
      <c r="B13" s="97" t="s">
        <v>212</v>
      </c>
      <c r="C13" s="91"/>
      <c r="D13" s="91"/>
      <c r="E13" s="91"/>
      <c r="F13" s="91"/>
      <c r="G13" s="91"/>
      <c r="H13" s="91"/>
      <c r="I13" s="92"/>
      <c r="J13" s="92"/>
      <c r="K13" s="92"/>
      <c r="L13" s="92"/>
      <c r="M13" s="61"/>
      <c r="N13" s="61"/>
      <c r="O13" s="61"/>
    </row>
    <row r="14" spans="1:15" x14ac:dyDescent="0.3">
      <c r="A14" s="90" t="s">
        <v>213</v>
      </c>
      <c r="B14" s="97" t="s">
        <v>214</v>
      </c>
      <c r="C14" s="91"/>
      <c r="D14" s="91"/>
      <c r="E14" s="91"/>
      <c r="F14" s="91"/>
      <c r="G14" s="91"/>
      <c r="H14" s="91"/>
      <c r="I14" s="92"/>
      <c r="J14" s="92"/>
      <c r="K14" s="92"/>
      <c r="L14" s="92"/>
      <c r="M14" s="62"/>
      <c r="N14" s="62"/>
      <c r="O14" s="62"/>
    </row>
    <row r="15" spans="1:15" x14ac:dyDescent="0.3">
      <c r="A15" s="90" t="s">
        <v>215</v>
      </c>
      <c r="B15" s="97" t="s">
        <v>216</v>
      </c>
      <c r="C15" s="91"/>
      <c r="D15" s="91"/>
      <c r="E15" s="91"/>
      <c r="F15" s="91"/>
      <c r="G15" s="91"/>
      <c r="H15" s="91"/>
      <c r="I15" s="92"/>
      <c r="J15" s="92"/>
      <c r="K15" s="92"/>
      <c r="L15" s="92"/>
      <c r="M15" s="62"/>
      <c r="N15" s="62"/>
      <c r="O15" s="62"/>
    </row>
    <row r="16" spans="1:15" x14ac:dyDescent="0.3">
      <c r="A16" s="90" t="s">
        <v>217</v>
      </c>
      <c r="B16" s="97" t="s">
        <v>218</v>
      </c>
      <c r="C16" s="91"/>
      <c r="D16" s="91"/>
      <c r="E16" s="91"/>
      <c r="F16" s="91"/>
      <c r="G16" s="91"/>
      <c r="H16" s="91"/>
      <c r="I16" s="92"/>
      <c r="J16" s="92"/>
      <c r="K16" s="92"/>
      <c r="L16" s="92"/>
      <c r="M16" s="62"/>
      <c r="N16" s="62"/>
      <c r="O16" s="62"/>
    </row>
    <row r="17" spans="1:15" x14ac:dyDescent="0.3">
      <c r="A17" s="90" t="s">
        <v>219</v>
      </c>
      <c r="B17" s="97" t="s">
        <v>220</v>
      </c>
      <c r="C17" s="91"/>
      <c r="D17" s="91"/>
      <c r="E17" s="91"/>
      <c r="F17" s="91"/>
      <c r="G17" s="91"/>
      <c r="H17" s="91"/>
      <c r="I17" s="92"/>
      <c r="J17" s="92"/>
      <c r="K17" s="92"/>
      <c r="L17" s="92"/>
      <c r="M17" s="61"/>
      <c r="N17" s="61"/>
      <c r="O17" s="61"/>
    </row>
    <row r="18" spans="1:15" ht="27.75" customHeight="1" x14ac:dyDescent="0.3">
      <c r="A18" s="90" t="s">
        <v>221</v>
      </c>
      <c r="B18" s="97" t="s">
        <v>222</v>
      </c>
      <c r="C18" s="91"/>
      <c r="D18" s="91"/>
      <c r="E18" s="91"/>
      <c r="F18" s="91"/>
      <c r="G18" s="91"/>
      <c r="H18" s="91"/>
      <c r="I18" s="92"/>
      <c r="J18" s="92"/>
      <c r="K18" s="92"/>
      <c r="L18" s="92"/>
      <c r="M18" s="61"/>
      <c r="N18" s="61"/>
      <c r="O18" s="61"/>
    </row>
    <row r="19" spans="1:15" ht="16.5" customHeight="1" x14ac:dyDescent="0.3">
      <c r="A19" s="90">
        <v>6</v>
      </c>
      <c r="B19" s="97" t="s">
        <v>223</v>
      </c>
      <c r="C19" s="91"/>
      <c r="D19" s="91"/>
      <c r="E19" s="91"/>
      <c r="F19" s="91"/>
      <c r="G19" s="91"/>
      <c r="H19" s="91"/>
      <c r="I19" s="92"/>
      <c r="J19" s="92"/>
      <c r="K19" s="92"/>
      <c r="L19" s="92"/>
      <c r="M19" s="61"/>
      <c r="N19" s="61"/>
      <c r="O19" s="61"/>
    </row>
    <row r="20" spans="1:15" ht="40.5" customHeight="1" x14ac:dyDescent="0.3">
      <c r="A20" s="90">
        <v>7</v>
      </c>
      <c r="B20" s="157" t="s">
        <v>224</v>
      </c>
      <c r="C20" s="91"/>
      <c r="D20" s="91"/>
      <c r="E20" s="91"/>
      <c r="F20" s="91"/>
      <c r="G20" s="91"/>
      <c r="H20" s="91"/>
      <c r="I20" s="92"/>
      <c r="J20" s="92"/>
      <c r="K20" s="92"/>
      <c r="L20" s="92"/>
      <c r="M20" s="61"/>
      <c r="N20" s="61"/>
      <c r="O20" s="61"/>
    </row>
    <row r="21" spans="1:15" ht="26.4" x14ac:dyDescent="0.3">
      <c r="A21" s="90">
        <v>8</v>
      </c>
      <c r="B21" s="157" t="s">
        <v>225</v>
      </c>
      <c r="C21" s="91"/>
      <c r="D21" s="91"/>
      <c r="E21" s="98"/>
      <c r="F21" s="91"/>
      <c r="G21" s="98"/>
      <c r="H21" s="91"/>
      <c r="I21" s="92"/>
      <c r="J21" s="92"/>
      <c r="K21" s="92"/>
      <c r="L21" s="92"/>
      <c r="M21" s="62"/>
      <c r="N21" s="62"/>
      <c r="O21" s="62"/>
    </row>
    <row r="22" spans="1:15" x14ac:dyDescent="0.3">
      <c r="A22" s="93">
        <v>9</v>
      </c>
      <c r="B22" s="94" t="s">
        <v>226</v>
      </c>
      <c r="C22" s="95"/>
      <c r="D22" s="95"/>
      <c r="E22" s="95"/>
      <c r="F22" s="95"/>
      <c r="G22" s="95"/>
      <c r="H22" s="95"/>
      <c r="I22" s="96"/>
      <c r="J22" s="96"/>
      <c r="K22" s="96"/>
      <c r="L22" s="96"/>
      <c r="M22" s="62"/>
      <c r="N22" s="62"/>
      <c r="O22" s="62"/>
    </row>
    <row r="23" spans="1:15" ht="27" customHeight="1" x14ac:dyDescent="0.3">
      <c r="A23" s="342" t="s">
        <v>227</v>
      </c>
      <c r="B23" s="342"/>
      <c r="C23" s="342"/>
      <c r="D23" s="342"/>
      <c r="E23" s="342"/>
      <c r="F23" s="342"/>
      <c r="G23" s="342"/>
      <c r="H23" s="342"/>
      <c r="I23" s="342"/>
      <c r="J23" s="342"/>
      <c r="K23" s="342"/>
      <c r="L23" s="342"/>
      <c r="M23" s="168"/>
      <c r="N23" s="168"/>
      <c r="O23" s="168"/>
    </row>
    <row r="24" spans="1:15" x14ac:dyDescent="0.3">
      <c r="A24" s="63"/>
      <c r="B24" s="99"/>
      <c r="C24" s="45"/>
      <c r="E24" s="337"/>
      <c r="F24" s="337"/>
      <c r="G24" s="87"/>
      <c r="H24" s="345"/>
      <c r="I24" s="345"/>
      <c r="J24" s="345"/>
      <c r="K24" s="327"/>
      <c r="L24" s="327"/>
      <c r="M24" s="327"/>
    </row>
    <row r="25" spans="1:15" x14ac:dyDescent="0.3">
      <c r="A25" s="63"/>
      <c r="B25" s="68" t="s">
        <v>158</v>
      </c>
      <c r="C25" s="48"/>
      <c r="E25" s="335" t="s">
        <v>159</v>
      </c>
      <c r="F25" s="335"/>
      <c r="G25" s="335"/>
      <c r="H25" s="336" t="s">
        <v>136</v>
      </c>
      <c r="I25" s="336"/>
      <c r="J25" s="336"/>
      <c r="K25" s="336"/>
      <c r="L25" s="336"/>
      <c r="M25" s="336"/>
    </row>
    <row r="26" spans="1:15" hidden="1" x14ac:dyDescent="0.3"/>
    <row r="27" spans="1:15" ht="14.25" customHeight="1" x14ac:dyDescent="0.3">
      <c r="A27" s="346" t="s">
        <v>137</v>
      </c>
      <c r="B27" s="346"/>
    </row>
    <row r="28" spans="1:15" hidden="1" x14ac:dyDescent="0.3"/>
    <row r="29" spans="1:15" x14ac:dyDescent="0.3">
      <c r="A29" s="344" t="s">
        <v>338</v>
      </c>
      <c r="B29" s="344"/>
      <c r="C29" s="344"/>
      <c r="D29" s="344"/>
      <c r="E29" s="344"/>
      <c r="F29" s="344"/>
      <c r="G29" s="344"/>
      <c r="H29" s="344"/>
      <c r="I29" s="344"/>
      <c r="J29" s="344"/>
    </row>
    <row r="31" spans="1:15" x14ac:dyDescent="0.3">
      <c r="A31" s="343" t="s">
        <v>491</v>
      </c>
      <c r="B31" s="343"/>
      <c r="I31" s="334" t="s">
        <v>492</v>
      </c>
      <c r="J31" s="334"/>
      <c r="K31" s="334"/>
      <c r="L31" s="334"/>
    </row>
  </sheetData>
  <mergeCells count="20">
    <mergeCell ref="C4:D4"/>
    <mergeCell ref="E4:F4"/>
    <mergeCell ref="G4:H4"/>
    <mergeCell ref="I4:L4"/>
    <mergeCell ref="A23:L23"/>
    <mergeCell ref="A31:B31"/>
    <mergeCell ref="I31:L31"/>
    <mergeCell ref="G1:L1"/>
    <mergeCell ref="A29:J29"/>
    <mergeCell ref="E24:F24"/>
    <mergeCell ref="H25:J25"/>
    <mergeCell ref="H24:J24"/>
    <mergeCell ref="A27:B27"/>
    <mergeCell ref="K24:M24"/>
    <mergeCell ref="E25:G25"/>
    <mergeCell ref="K25:M25"/>
    <mergeCell ref="A2:L2"/>
    <mergeCell ref="A3:L3"/>
    <mergeCell ref="A4:A5"/>
    <mergeCell ref="B4:B5"/>
  </mergeCells>
  <pageMargins left="0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A28" sqref="A28"/>
    </sheetView>
  </sheetViews>
  <sheetFormatPr defaultRowHeight="14.4" x14ac:dyDescent="0.3"/>
  <cols>
    <col min="1" max="1" width="46" customWidth="1"/>
    <col min="2" max="2" width="14.5546875" customWidth="1"/>
    <col min="3" max="3" width="21" customWidth="1"/>
    <col min="4" max="4" width="16.88671875" customWidth="1"/>
    <col min="5" max="5" width="17.6640625" customWidth="1"/>
    <col min="6" max="6" width="27.109375" customWidth="1"/>
  </cols>
  <sheetData>
    <row r="1" spans="1:6" x14ac:dyDescent="0.3">
      <c r="A1" s="63"/>
      <c r="B1" s="63"/>
      <c r="C1" s="63"/>
      <c r="D1" s="340" t="s">
        <v>460</v>
      </c>
      <c r="E1" s="340"/>
      <c r="F1" s="340"/>
    </row>
    <row r="2" spans="1:6" x14ac:dyDescent="0.3">
      <c r="A2" s="63"/>
      <c r="B2" s="63"/>
      <c r="C2" s="63"/>
      <c r="D2" s="350" t="s">
        <v>228</v>
      </c>
      <c r="E2" s="350"/>
      <c r="F2" s="350"/>
    </row>
    <row r="3" spans="1:6" ht="15.6" x14ac:dyDescent="0.3">
      <c r="A3" s="64"/>
      <c r="B3" s="64"/>
      <c r="C3" s="64"/>
      <c r="D3" s="64"/>
      <c r="E3" s="64"/>
      <c r="F3" s="64"/>
    </row>
    <row r="4" spans="1:6" ht="15.6" x14ac:dyDescent="0.3">
      <c r="A4" s="341" t="s">
        <v>229</v>
      </c>
      <c r="B4" s="341"/>
      <c r="C4" s="341"/>
      <c r="D4" s="341"/>
      <c r="E4" s="341"/>
      <c r="F4" s="341"/>
    </row>
    <row r="5" spans="1:6" ht="15.6" x14ac:dyDescent="0.3">
      <c r="A5" s="341"/>
      <c r="B5" s="341"/>
      <c r="C5" s="341"/>
      <c r="D5" s="341"/>
      <c r="E5" s="341"/>
      <c r="F5" s="341"/>
    </row>
    <row r="6" spans="1:6" ht="15.6" x14ac:dyDescent="0.3">
      <c r="A6" s="116"/>
      <c r="B6" s="116"/>
      <c r="C6" s="116"/>
      <c r="D6" s="116"/>
      <c r="E6" s="116"/>
      <c r="F6" s="117"/>
    </row>
    <row r="7" spans="1:6" ht="39.6" x14ac:dyDescent="0.3">
      <c r="A7" s="89" t="s">
        <v>230</v>
      </c>
      <c r="B7" s="89" t="s">
        <v>231</v>
      </c>
      <c r="C7" s="89" t="s">
        <v>232</v>
      </c>
      <c r="D7" s="89" t="s">
        <v>233</v>
      </c>
      <c r="E7" s="89" t="s">
        <v>234</v>
      </c>
      <c r="F7" s="89" t="s">
        <v>235</v>
      </c>
    </row>
    <row r="8" spans="1:6" x14ac:dyDescent="0.3">
      <c r="A8" s="100" t="s">
        <v>236</v>
      </c>
      <c r="B8" s="100"/>
      <c r="C8" s="95"/>
      <c r="D8" s="95"/>
      <c r="E8" s="95"/>
      <c r="F8" s="100"/>
    </row>
    <row r="9" spans="1:6" x14ac:dyDescent="0.3">
      <c r="A9" s="89" t="s">
        <v>237</v>
      </c>
      <c r="B9" s="89"/>
      <c r="C9" s="91"/>
      <c r="D9" s="91"/>
      <c r="E9" s="91"/>
      <c r="F9" s="89"/>
    </row>
    <row r="10" spans="1:6" x14ac:dyDescent="0.3">
      <c r="A10" s="100" t="s">
        <v>238</v>
      </c>
      <c r="B10" s="100"/>
      <c r="C10" s="95"/>
      <c r="D10" s="95"/>
      <c r="E10" s="95"/>
      <c r="F10" s="100"/>
    </row>
    <row r="11" spans="1:6" x14ac:dyDescent="0.3">
      <c r="A11" s="89" t="s">
        <v>237</v>
      </c>
      <c r="B11" s="89"/>
      <c r="C11" s="91"/>
      <c r="D11" s="91"/>
      <c r="E11" s="91"/>
      <c r="F11" s="89"/>
    </row>
    <row r="12" spans="1:6" x14ac:dyDescent="0.3">
      <c r="A12" s="100" t="s">
        <v>239</v>
      </c>
      <c r="B12" s="89"/>
      <c r="C12" s="95"/>
      <c r="D12" s="95"/>
      <c r="E12" s="95"/>
      <c r="F12" s="89"/>
    </row>
    <row r="13" spans="1:6" x14ac:dyDescent="0.3">
      <c r="A13" s="89" t="s">
        <v>237</v>
      </c>
      <c r="B13" s="89"/>
      <c r="C13" s="91"/>
      <c r="D13" s="91"/>
      <c r="E13" s="91"/>
      <c r="F13" s="89"/>
    </row>
    <row r="14" spans="1:6" x14ac:dyDescent="0.3">
      <c r="A14" s="100" t="s">
        <v>240</v>
      </c>
      <c r="B14" s="100"/>
      <c r="C14" s="95"/>
      <c r="D14" s="95"/>
      <c r="E14" s="95"/>
      <c r="F14" s="100"/>
    </row>
    <row r="15" spans="1:6" x14ac:dyDescent="0.3">
      <c r="A15" s="89" t="s">
        <v>237</v>
      </c>
      <c r="B15" s="89"/>
      <c r="C15" s="91"/>
      <c r="D15" s="91"/>
      <c r="E15" s="91"/>
      <c r="F15" s="89"/>
    </row>
    <row r="16" spans="1:6" x14ac:dyDescent="0.3">
      <c r="A16" s="100" t="s">
        <v>241</v>
      </c>
      <c r="B16" s="100"/>
      <c r="C16" s="95"/>
      <c r="D16" s="95"/>
      <c r="E16" s="95"/>
      <c r="F16" s="100"/>
    </row>
    <row r="17" spans="1:6" x14ac:dyDescent="0.3">
      <c r="A17" s="89" t="s">
        <v>237</v>
      </c>
      <c r="B17" s="89"/>
      <c r="C17" s="91"/>
      <c r="D17" s="91"/>
      <c r="E17" s="91"/>
      <c r="F17" s="89"/>
    </row>
    <row r="18" spans="1:6" x14ac:dyDescent="0.3">
      <c r="A18" s="100" t="s">
        <v>242</v>
      </c>
      <c r="B18" s="100"/>
      <c r="C18" s="95"/>
      <c r="D18" s="95"/>
      <c r="E18" s="95"/>
      <c r="F18" s="100"/>
    </row>
    <row r="19" spans="1:6" x14ac:dyDescent="0.3">
      <c r="A19" s="89" t="s">
        <v>237</v>
      </c>
      <c r="B19" s="89"/>
      <c r="C19" s="91"/>
      <c r="D19" s="91"/>
      <c r="E19" s="91"/>
      <c r="F19" s="89"/>
    </row>
    <row r="20" spans="1:6" x14ac:dyDescent="0.3">
      <c r="A20" s="100" t="s">
        <v>243</v>
      </c>
      <c r="B20" s="100"/>
      <c r="C20" s="95"/>
      <c r="D20" s="95"/>
      <c r="E20" s="95"/>
      <c r="F20" s="100"/>
    </row>
    <row r="22" spans="1:6" x14ac:dyDescent="0.3">
      <c r="A22" s="88"/>
      <c r="B22" s="87"/>
      <c r="C22" s="101"/>
      <c r="D22" s="87"/>
      <c r="E22" s="328"/>
      <c r="F22" s="328"/>
    </row>
    <row r="23" spans="1:6" x14ac:dyDescent="0.3">
      <c r="A23" s="3" t="s">
        <v>158</v>
      </c>
      <c r="B23" s="1"/>
      <c r="C23" s="1" t="s">
        <v>159</v>
      </c>
      <c r="D23" s="1"/>
      <c r="E23" s="327" t="s">
        <v>136</v>
      </c>
      <c r="F23" s="327"/>
    </row>
    <row r="25" spans="1:6" x14ac:dyDescent="0.3">
      <c r="A25" s="56" t="s">
        <v>137</v>
      </c>
    </row>
    <row r="28" spans="1:6" x14ac:dyDescent="0.3">
      <c r="A28" s="50" t="s">
        <v>491</v>
      </c>
      <c r="F28" s="50" t="s">
        <v>492</v>
      </c>
    </row>
  </sheetData>
  <mergeCells count="6">
    <mergeCell ref="E23:F23"/>
    <mergeCell ref="D1:F1"/>
    <mergeCell ref="D2:F2"/>
    <mergeCell ref="A4:F4"/>
    <mergeCell ref="A5:F5"/>
    <mergeCell ref="E22:F22"/>
  </mergeCells>
  <pageMargins left="0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B54" sqref="B54:C54"/>
    </sheetView>
  </sheetViews>
  <sheetFormatPr defaultRowHeight="14.4" x14ac:dyDescent="0.3"/>
  <cols>
    <col min="1" max="1" width="6.109375" customWidth="1"/>
    <col min="2" max="2" width="17.88671875" customWidth="1"/>
    <col min="3" max="3" width="12.88671875" customWidth="1"/>
    <col min="4" max="4" width="13.109375" customWidth="1"/>
    <col min="5" max="5" width="13.88671875" customWidth="1"/>
    <col min="6" max="6" width="13.5546875" customWidth="1"/>
    <col min="7" max="7" width="12.44140625" customWidth="1"/>
    <col min="8" max="8" width="13.88671875" customWidth="1"/>
    <col min="9" max="9" width="15" customWidth="1"/>
    <col min="10" max="10" width="13.88671875" customWidth="1"/>
  </cols>
  <sheetData>
    <row r="1" spans="1:10" x14ac:dyDescent="0.3">
      <c r="G1" s="340" t="s">
        <v>461</v>
      </c>
      <c r="H1" s="340"/>
      <c r="I1" s="340"/>
    </row>
    <row r="2" spans="1:10" x14ac:dyDescent="0.3">
      <c r="G2" s="350"/>
      <c r="H2" s="350"/>
      <c r="I2" s="350"/>
    </row>
    <row r="3" spans="1:10" ht="17.399999999999999" x14ac:dyDescent="0.3">
      <c r="A3" s="358" t="s">
        <v>245</v>
      </c>
      <c r="B3" s="358"/>
      <c r="C3" s="358"/>
      <c r="D3" s="358"/>
      <c r="E3" s="358"/>
      <c r="F3" s="358"/>
      <c r="G3" s="358"/>
      <c r="H3" s="358"/>
      <c r="I3" s="358"/>
      <c r="J3" s="358"/>
    </row>
    <row r="4" spans="1:10" x14ac:dyDescent="0.3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0" ht="16.2" x14ac:dyDescent="0.35">
      <c r="A5" s="359" t="s">
        <v>246</v>
      </c>
      <c r="B5" s="359"/>
      <c r="C5" s="359"/>
      <c r="D5" s="359"/>
      <c r="E5" s="359"/>
      <c r="F5" s="359"/>
      <c r="G5" s="359"/>
      <c r="H5" s="359"/>
      <c r="I5" s="359"/>
      <c r="J5" s="56"/>
    </row>
    <row r="6" spans="1:10" x14ac:dyDescent="0.3">
      <c r="A6" s="162"/>
      <c r="B6" s="162"/>
      <c r="C6" s="162"/>
      <c r="D6" s="162"/>
      <c r="E6" s="162"/>
      <c r="F6" s="162"/>
      <c r="G6" s="162"/>
      <c r="H6" s="162"/>
      <c r="I6" s="159" t="s">
        <v>244</v>
      </c>
      <c r="J6" s="56"/>
    </row>
    <row r="7" spans="1:10" x14ac:dyDescent="0.3">
      <c r="A7" s="56"/>
      <c r="B7" s="56"/>
      <c r="C7" s="56"/>
      <c r="D7" s="56"/>
      <c r="E7" s="56"/>
      <c r="F7" s="56"/>
      <c r="G7" s="56"/>
      <c r="H7" s="56"/>
      <c r="I7" s="57" t="s">
        <v>180</v>
      </c>
      <c r="J7" s="56"/>
    </row>
    <row r="8" spans="1:10" x14ac:dyDescent="0.3">
      <c r="A8" s="319" t="s">
        <v>140</v>
      </c>
      <c r="B8" s="319" t="s">
        <v>247</v>
      </c>
      <c r="C8" s="319" t="s">
        <v>248</v>
      </c>
      <c r="D8" s="319" t="s">
        <v>249</v>
      </c>
      <c r="E8" s="319" t="s">
        <v>250</v>
      </c>
      <c r="F8" s="319"/>
      <c r="G8" s="319"/>
      <c r="H8" s="319" t="s">
        <v>251</v>
      </c>
      <c r="I8" s="360" t="s">
        <v>252</v>
      </c>
      <c r="J8" s="85"/>
    </row>
    <row r="9" spans="1:10" ht="53.25" customHeight="1" x14ac:dyDescent="0.3">
      <c r="A9" s="319"/>
      <c r="B9" s="319"/>
      <c r="C9" s="319"/>
      <c r="D9" s="319"/>
      <c r="E9" s="102" t="s">
        <v>385</v>
      </c>
      <c r="F9" s="73" t="s">
        <v>386</v>
      </c>
      <c r="G9" s="69" t="s">
        <v>254</v>
      </c>
      <c r="H9" s="319"/>
      <c r="I9" s="360"/>
      <c r="J9" s="85"/>
    </row>
    <row r="10" spans="1:10" x14ac:dyDescent="0.3">
      <c r="A10" s="69">
        <v>1</v>
      </c>
      <c r="B10" s="69">
        <v>2</v>
      </c>
      <c r="C10" s="69">
        <v>3</v>
      </c>
      <c r="D10" s="69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85"/>
    </row>
    <row r="11" spans="1:10" x14ac:dyDescent="0.3">
      <c r="A11" s="69"/>
      <c r="B11" s="69"/>
      <c r="C11" s="69"/>
      <c r="D11" s="69"/>
      <c r="E11" s="69"/>
      <c r="F11" s="69"/>
      <c r="G11" s="69"/>
      <c r="H11" s="69"/>
      <c r="I11" s="69"/>
      <c r="J11" s="85"/>
    </row>
    <row r="12" spans="1:10" x14ac:dyDescent="0.3">
      <c r="A12" s="69"/>
      <c r="B12" s="69"/>
      <c r="C12" s="69"/>
      <c r="D12" s="69"/>
      <c r="E12" s="69"/>
      <c r="F12" s="69"/>
      <c r="G12" s="69"/>
      <c r="H12" s="69"/>
      <c r="I12" s="69"/>
      <c r="J12" s="85"/>
    </row>
    <row r="13" spans="1:10" x14ac:dyDescent="0.3">
      <c r="A13" s="69"/>
      <c r="B13" s="69"/>
      <c r="C13" s="69"/>
      <c r="D13" s="69"/>
      <c r="E13" s="69"/>
      <c r="F13" s="69"/>
      <c r="G13" s="69"/>
      <c r="H13" s="69"/>
      <c r="I13" s="69"/>
      <c r="J13" s="85"/>
    </row>
    <row r="14" spans="1:10" x14ac:dyDescent="0.3">
      <c r="A14" s="69"/>
      <c r="B14" s="69"/>
      <c r="C14" s="69"/>
      <c r="D14" s="69"/>
      <c r="E14" s="69"/>
      <c r="F14" s="69"/>
      <c r="G14" s="69"/>
      <c r="H14" s="69"/>
      <c r="I14" s="69"/>
      <c r="J14" s="85"/>
    </row>
    <row r="15" spans="1:10" x14ac:dyDescent="0.3">
      <c r="A15" s="69"/>
      <c r="B15" s="69"/>
      <c r="C15" s="69"/>
      <c r="D15" s="69"/>
      <c r="E15" s="69"/>
      <c r="F15" s="69"/>
      <c r="G15" s="69"/>
      <c r="H15" s="69"/>
      <c r="I15" s="69"/>
      <c r="J15" s="85"/>
    </row>
    <row r="16" spans="1:10" x14ac:dyDescent="0.3">
      <c r="A16" s="69"/>
      <c r="B16" s="69"/>
      <c r="C16" s="69"/>
      <c r="D16" s="69"/>
      <c r="E16" s="69"/>
      <c r="F16" s="69"/>
      <c r="G16" s="69"/>
      <c r="H16" s="69"/>
      <c r="I16" s="69"/>
      <c r="J16" s="85"/>
    </row>
    <row r="17" spans="1:10" x14ac:dyDescent="0.3">
      <c r="A17" s="69"/>
      <c r="B17" s="69"/>
      <c r="C17" s="69"/>
      <c r="D17" s="69"/>
      <c r="E17" s="69"/>
      <c r="F17" s="69"/>
      <c r="G17" s="69"/>
      <c r="H17" s="69"/>
      <c r="I17" s="69"/>
      <c r="J17" s="85"/>
    </row>
    <row r="18" spans="1:10" x14ac:dyDescent="0.3">
      <c r="A18" s="69"/>
      <c r="B18" s="69"/>
      <c r="C18" s="69"/>
      <c r="D18" s="69"/>
      <c r="E18" s="69"/>
      <c r="F18" s="69"/>
      <c r="G18" s="69"/>
      <c r="H18" s="69"/>
      <c r="I18" s="69"/>
      <c r="J18" s="85"/>
    </row>
    <row r="19" spans="1:10" x14ac:dyDescent="0.3">
      <c r="A19" s="69"/>
      <c r="B19" s="69"/>
      <c r="C19" s="69"/>
      <c r="D19" s="69"/>
      <c r="E19" s="69"/>
      <c r="F19" s="69"/>
      <c r="G19" s="69"/>
      <c r="H19" s="69"/>
      <c r="I19" s="69"/>
      <c r="J19" s="85"/>
    </row>
    <row r="20" spans="1:10" x14ac:dyDescent="0.3">
      <c r="A20" s="69"/>
      <c r="B20" s="69"/>
      <c r="C20" s="69"/>
      <c r="D20" s="69"/>
      <c r="E20" s="69"/>
      <c r="F20" s="69"/>
      <c r="G20" s="69"/>
      <c r="H20" s="69"/>
      <c r="I20" s="69"/>
      <c r="J20" s="85"/>
    </row>
    <row r="21" spans="1:10" x14ac:dyDescent="0.3">
      <c r="A21" s="69"/>
      <c r="B21" s="69"/>
      <c r="C21" s="69"/>
      <c r="D21" s="69"/>
      <c r="E21" s="69"/>
      <c r="F21" s="69"/>
      <c r="G21" s="69"/>
      <c r="H21" s="69"/>
      <c r="I21" s="69"/>
      <c r="J21" s="85"/>
    </row>
    <row r="22" spans="1:10" x14ac:dyDescent="0.3">
      <c r="A22" s="69"/>
      <c r="B22" s="69"/>
      <c r="C22" s="69"/>
      <c r="D22" s="69"/>
      <c r="E22" s="69"/>
      <c r="F22" s="69"/>
      <c r="G22" s="69"/>
      <c r="H22" s="69"/>
      <c r="I22" s="69"/>
      <c r="J22" s="85"/>
    </row>
    <row r="23" spans="1:10" x14ac:dyDescent="0.3">
      <c r="A23" s="354" t="s">
        <v>146</v>
      </c>
      <c r="B23" s="355"/>
      <c r="C23" s="355"/>
      <c r="D23" s="356"/>
      <c r="E23" s="69"/>
      <c r="F23" s="69"/>
      <c r="G23" s="69"/>
      <c r="H23" s="69"/>
      <c r="I23" s="69"/>
      <c r="J23" s="85"/>
    </row>
    <row r="24" spans="1:10" x14ac:dyDescent="0.3">
      <c r="A24" s="85"/>
      <c r="B24" s="85"/>
      <c r="C24" s="85"/>
      <c r="D24" s="85"/>
      <c r="E24" s="85"/>
      <c r="F24" s="85"/>
      <c r="G24" s="85"/>
      <c r="H24" s="85"/>
      <c r="I24" s="85"/>
      <c r="J24" s="85"/>
    </row>
    <row r="25" spans="1:10" ht="16.2" x14ac:dyDescent="0.3">
      <c r="A25" s="361" t="s">
        <v>255</v>
      </c>
      <c r="B25" s="361"/>
      <c r="C25" s="361"/>
      <c r="D25" s="361"/>
      <c r="E25" s="361"/>
      <c r="F25" s="361"/>
      <c r="G25" s="361"/>
      <c r="H25" s="361"/>
      <c r="I25" s="361"/>
      <c r="J25" s="361"/>
    </row>
    <row r="26" spans="1:10" x14ac:dyDescent="0.3">
      <c r="A26" s="161"/>
      <c r="B26" s="161"/>
      <c r="C26" s="161"/>
      <c r="D26" s="161"/>
      <c r="E26" s="161"/>
      <c r="F26" s="161"/>
      <c r="G26" s="161"/>
      <c r="H26" s="161"/>
      <c r="I26" s="161"/>
      <c r="J26" s="163" t="s">
        <v>362</v>
      </c>
    </row>
    <row r="27" spans="1:10" x14ac:dyDescent="0.3">
      <c r="A27" s="85"/>
      <c r="B27" s="85"/>
      <c r="C27" s="85"/>
      <c r="D27" s="85"/>
      <c r="E27" s="85"/>
      <c r="F27" s="85"/>
      <c r="G27" s="85"/>
      <c r="H27" s="85"/>
      <c r="I27" s="85"/>
      <c r="J27" s="115" t="s">
        <v>180</v>
      </c>
    </row>
    <row r="28" spans="1:10" x14ac:dyDescent="0.3">
      <c r="A28" s="319" t="s">
        <v>140</v>
      </c>
      <c r="B28" s="319" t="s">
        <v>256</v>
      </c>
      <c r="C28" s="319" t="s">
        <v>247</v>
      </c>
      <c r="D28" s="319" t="s">
        <v>249</v>
      </c>
      <c r="E28" s="319" t="s">
        <v>257</v>
      </c>
      <c r="F28" s="319" t="s">
        <v>250</v>
      </c>
      <c r="G28" s="319"/>
      <c r="H28" s="319"/>
      <c r="I28" s="319" t="s">
        <v>251</v>
      </c>
      <c r="J28" s="351" t="s">
        <v>252</v>
      </c>
    </row>
    <row r="29" spans="1:10" ht="66" x14ac:dyDescent="0.3">
      <c r="A29" s="319"/>
      <c r="B29" s="319"/>
      <c r="C29" s="319"/>
      <c r="D29" s="319"/>
      <c r="E29" s="319"/>
      <c r="F29" s="102" t="s">
        <v>385</v>
      </c>
      <c r="G29" s="73" t="s">
        <v>386</v>
      </c>
      <c r="H29" s="69" t="s">
        <v>254</v>
      </c>
      <c r="I29" s="319"/>
      <c r="J29" s="352"/>
    </row>
    <row r="30" spans="1:10" x14ac:dyDescent="0.3">
      <c r="A30" s="69">
        <v>1</v>
      </c>
      <c r="B30" s="69">
        <v>2</v>
      </c>
      <c r="C30" s="69">
        <v>3</v>
      </c>
      <c r="D30" s="69">
        <v>4</v>
      </c>
      <c r="E30" s="69">
        <v>5</v>
      </c>
      <c r="F30" s="69">
        <v>6</v>
      </c>
      <c r="G30" s="69">
        <v>7</v>
      </c>
      <c r="H30" s="69">
        <v>8</v>
      </c>
      <c r="I30" s="69">
        <v>9</v>
      </c>
      <c r="J30" s="69">
        <v>10</v>
      </c>
    </row>
    <row r="31" spans="1:10" x14ac:dyDescent="0.3">
      <c r="A31" s="69"/>
      <c r="B31" s="69"/>
      <c r="C31" s="69"/>
      <c r="D31" s="69"/>
      <c r="E31" s="69"/>
      <c r="F31" s="69"/>
      <c r="G31" s="69"/>
      <c r="H31" s="69"/>
      <c r="I31" s="69"/>
      <c r="J31" s="69"/>
    </row>
    <row r="32" spans="1:10" x14ac:dyDescent="0.3">
      <c r="A32" s="69"/>
      <c r="B32" s="69"/>
      <c r="C32" s="69"/>
      <c r="D32" s="69"/>
      <c r="E32" s="69"/>
      <c r="F32" s="69"/>
      <c r="G32" s="69"/>
      <c r="H32" s="69"/>
      <c r="I32" s="69"/>
      <c r="J32" s="69"/>
    </row>
    <row r="33" spans="1:10" x14ac:dyDescent="0.3">
      <c r="A33" s="69"/>
      <c r="B33" s="69"/>
      <c r="C33" s="69"/>
      <c r="D33" s="69"/>
      <c r="E33" s="69"/>
      <c r="F33" s="69"/>
      <c r="G33" s="69"/>
      <c r="H33" s="69"/>
      <c r="I33" s="69"/>
      <c r="J33" s="69"/>
    </row>
    <row r="34" spans="1:10" x14ac:dyDescent="0.3">
      <c r="A34" s="69"/>
      <c r="B34" s="69"/>
      <c r="C34" s="69"/>
      <c r="D34" s="69"/>
      <c r="E34" s="69"/>
      <c r="F34" s="69"/>
      <c r="G34" s="69"/>
      <c r="H34" s="69"/>
      <c r="I34" s="69"/>
      <c r="J34" s="69"/>
    </row>
    <row r="35" spans="1:10" x14ac:dyDescent="0.3">
      <c r="A35" s="69"/>
      <c r="B35" s="69"/>
      <c r="C35" s="69"/>
      <c r="D35" s="69"/>
      <c r="E35" s="69"/>
      <c r="F35" s="69"/>
      <c r="G35" s="69"/>
      <c r="H35" s="69"/>
      <c r="I35" s="69"/>
      <c r="J35" s="69"/>
    </row>
    <row r="36" spans="1:10" x14ac:dyDescent="0.3">
      <c r="A36" s="69"/>
      <c r="B36" s="69"/>
      <c r="C36" s="69"/>
      <c r="D36" s="69"/>
      <c r="E36" s="69"/>
      <c r="F36" s="69"/>
      <c r="G36" s="69"/>
      <c r="H36" s="69"/>
      <c r="I36" s="69"/>
      <c r="J36" s="69"/>
    </row>
    <row r="37" spans="1:10" x14ac:dyDescent="0.3">
      <c r="A37" s="69"/>
      <c r="B37" s="69"/>
      <c r="C37" s="69"/>
      <c r="D37" s="69"/>
      <c r="E37" s="69"/>
      <c r="F37" s="69"/>
      <c r="G37" s="69"/>
      <c r="H37" s="69"/>
      <c r="I37" s="69"/>
      <c r="J37" s="69"/>
    </row>
    <row r="38" spans="1:10" x14ac:dyDescent="0.3">
      <c r="A38" s="69"/>
      <c r="B38" s="69"/>
      <c r="C38" s="69"/>
      <c r="D38" s="69"/>
      <c r="E38" s="69"/>
      <c r="F38" s="69"/>
      <c r="G38" s="69"/>
      <c r="H38" s="69"/>
      <c r="I38" s="69"/>
      <c r="J38" s="69"/>
    </row>
    <row r="39" spans="1:10" x14ac:dyDescent="0.3">
      <c r="A39" s="69"/>
      <c r="B39" s="69"/>
      <c r="C39" s="69"/>
      <c r="D39" s="69"/>
      <c r="E39" s="69"/>
      <c r="F39" s="69"/>
      <c r="G39" s="69"/>
      <c r="H39" s="69"/>
      <c r="I39" s="69"/>
      <c r="J39" s="69"/>
    </row>
    <row r="40" spans="1:10" x14ac:dyDescent="0.3">
      <c r="A40" s="69"/>
      <c r="B40" s="69"/>
      <c r="C40" s="69"/>
      <c r="D40" s="69"/>
      <c r="E40" s="69"/>
      <c r="F40" s="69"/>
      <c r="G40" s="69"/>
      <c r="H40" s="69"/>
      <c r="I40" s="69"/>
      <c r="J40" s="69"/>
    </row>
    <row r="41" spans="1:10" x14ac:dyDescent="0.3">
      <c r="A41" s="69"/>
      <c r="B41" s="69"/>
      <c r="C41" s="69"/>
      <c r="D41" s="69"/>
      <c r="E41" s="69"/>
      <c r="F41" s="69"/>
      <c r="G41" s="69"/>
      <c r="H41" s="69"/>
      <c r="I41" s="69"/>
      <c r="J41" s="69"/>
    </row>
    <row r="42" spans="1:10" x14ac:dyDescent="0.3">
      <c r="A42" s="69"/>
      <c r="B42" s="69"/>
      <c r="C42" s="69"/>
      <c r="D42" s="69"/>
      <c r="E42" s="69"/>
      <c r="F42" s="69"/>
      <c r="G42" s="69"/>
      <c r="H42" s="69"/>
      <c r="I42" s="69"/>
      <c r="J42" s="69"/>
    </row>
    <row r="43" spans="1:10" x14ac:dyDescent="0.3">
      <c r="A43" s="354" t="s">
        <v>146</v>
      </c>
      <c r="B43" s="355"/>
      <c r="C43" s="355"/>
      <c r="D43" s="356"/>
      <c r="E43" s="69"/>
      <c r="F43" s="69"/>
      <c r="G43" s="69"/>
      <c r="H43" s="69"/>
      <c r="I43" s="69"/>
      <c r="J43" s="69"/>
    </row>
    <row r="44" spans="1:10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</row>
    <row r="45" spans="1:10" ht="15" customHeight="1" x14ac:dyDescent="0.3">
      <c r="A45" s="51"/>
      <c r="B45" s="88"/>
      <c r="C45" s="87"/>
      <c r="D45" s="337"/>
      <c r="E45" s="337"/>
      <c r="F45" s="327"/>
      <c r="G45" s="327"/>
      <c r="H45" s="353"/>
      <c r="I45" s="353"/>
      <c r="J45" s="51"/>
    </row>
    <row r="46" spans="1:10" x14ac:dyDescent="0.3">
      <c r="A46" s="51"/>
      <c r="B46" s="48" t="s">
        <v>158</v>
      </c>
      <c r="C46" s="1"/>
      <c r="D46" s="1" t="s">
        <v>159</v>
      </c>
      <c r="E46" s="1"/>
      <c r="F46" s="327"/>
      <c r="G46" s="327"/>
      <c r="H46" s="327" t="s">
        <v>136</v>
      </c>
      <c r="I46" s="327"/>
      <c r="J46" s="51"/>
    </row>
    <row r="47" spans="1:10" x14ac:dyDescent="0.3">
      <c r="A47" s="51"/>
      <c r="B47" s="51"/>
      <c r="C47" s="51"/>
      <c r="D47" s="51"/>
      <c r="E47" s="51"/>
      <c r="F47" s="51"/>
      <c r="G47" s="51"/>
      <c r="H47" s="51"/>
      <c r="I47" s="51"/>
      <c r="J47" s="51"/>
    </row>
    <row r="48" spans="1:10" x14ac:dyDescent="0.3">
      <c r="A48" s="51"/>
      <c r="B48" s="51"/>
      <c r="C48" s="51"/>
      <c r="D48" s="51"/>
      <c r="E48" s="51"/>
      <c r="F48" s="51"/>
      <c r="G48" s="51"/>
      <c r="H48" s="51"/>
      <c r="I48" s="51"/>
      <c r="J48" s="51"/>
    </row>
    <row r="49" spans="1:10" ht="20.25" customHeight="1" x14ac:dyDescent="0.3">
      <c r="A49" s="51"/>
      <c r="B49" s="103" t="s">
        <v>137</v>
      </c>
      <c r="C49" s="51"/>
      <c r="D49" s="51"/>
      <c r="E49" s="51"/>
      <c r="F49" s="51"/>
      <c r="G49" s="51"/>
      <c r="H49" s="51"/>
      <c r="I49" s="51"/>
      <c r="J49" s="51"/>
    </row>
    <row r="54" spans="1:10" ht="60" customHeight="1" x14ac:dyDescent="0.3">
      <c r="B54" s="324" t="s">
        <v>491</v>
      </c>
      <c r="C54" s="324"/>
      <c r="H54" s="357" t="s">
        <v>492</v>
      </c>
      <c r="I54" s="357"/>
    </row>
  </sheetData>
  <mergeCells count="29">
    <mergeCell ref="B54:C54"/>
    <mergeCell ref="H54:I54"/>
    <mergeCell ref="G1:I1"/>
    <mergeCell ref="G2:I2"/>
    <mergeCell ref="A3:J3"/>
    <mergeCell ref="A5:I5"/>
    <mergeCell ref="A8:A9"/>
    <mergeCell ref="B8:B9"/>
    <mergeCell ref="C8:C9"/>
    <mergeCell ref="D8:D9"/>
    <mergeCell ref="E8:G8"/>
    <mergeCell ref="H8:H9"/>
    <mergeCell ref="I8:I9"/>
    <mergeCell ref="A23:D23"/>
    <mergeCell ref="A25:J25"/>
    <mergeCell ref="A28:A29"/>
    <mergeCell ref="I28:I29"/>
    <mergeCell ref="J28:J29"/>
    <mergeCell ref="H46:I46"/>
    <mergeCell ref="H45:I45"/>
    <mergeCell ref="A43:D43"/>
    <mergeCell ref="F45:G45"/>
    <mergeCell ref="F46:G46"/>
    <mergeCell ref="D45:E45"/>
    <mergeCell ref="B28:B29"/>
    <mergeCell ref="C28:C29"/>
    <mergeCell ref="D28:D29"/>
    <mergeCell ref="E28:E29"/>
    <mergeCell ref="F28:H28"/>
  </mergeCells>
  <pageMargins left="0" right="0" top="0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workbookViewId="0">
      <selection activeCell="A63" sqref="A63:XFD63"/>
    </sheetView>
  </sheetViews>
  <sheetFormatPr defaultRowHeight="14.4" x14ac:dyDescent="0.3"/>
  <cols>
    <col min="1" max="1" width="6.88671875" customWidth="1"/>
    <col min="2" max="2" width="24.44140625" customWidth="1"/>
    <col min="3" max="3" width="15.6640625" customWidth="1"/>
    <col min="4" max="4" width="18.109375" customWidth="1"/>
    <col min="5" max="5" width="20.88671875" customWidth="1"/>
    <col min="6" max="6" width="21.109375" customWidth="1"/>
  </cols>
  <sheetData>
    <row r="1" spans="1:14" x14ac:dyDescent="0.3">
      <c r="E1" s="340" t="s">
        <v>462</v>
      </c>
      <c r="F1" s="340"/>
      <c r="G1" s="59"/>
    </row>
    <row r="2" spans="1:14" x14ac:dyDescent="0.3">
      <c r="E2" s="110"/>
      <c r="F2" s="151"/>
      <c r="G2" s="110"/>
    </row>
    <row r="3" spans="1:14" x14ac:dyDescent="0.3">
      <c r="E3" s="132"/>
      <c r="F3" s="132"/>
    </row>
    <row r="4" spans="1:14" ht="15.6" x14ac:dyDescent="0.3">
      <c r="A4" s="362" t="s">
        <v>361</v>
      </c>
      <c r="B4" s="362"/>
      <c r="C4" s="362"/>
      <c r="D4" s="362"/>
      <c r="E4" s="362"/>
    </row>
    <row r="6" spans="1:14" x14ac:dyDescent="0.3">
      <c r="F6" s="160" t="s">
        <v>371</v>
      </c>
    </row>
    <row r="7" spans="1:14" ht="21.75" customHeight="1" x14ac:dyDescent="0.3">
      <c r="A7" s="363" t="s">
        <v>140</v>
      </c>
      <c r="B7" s="363" t="s">
        <v>339</v>
      </c>
      <c r="C7" s="319" t="s">
        <v>340</v>
      </c>
      <c r="D7" s="319"/>
      <c r="E7" s="319"/>
      <c r="F7" s="319"/>
      <c r="G7" s="51"/>
      <c r="H7" s="51"/>
      <c r="I7" s="51"/>
      <c r="J7" s="51"/>
      <c r="K7" s="51"/>
      <c r="L7" s="51"/>
      <c r="M7" s="51"/>
      <c r="N7" s="51"/>
    </row>
    <row r="8" spans="1:14" ht="24" customHeight="1" x14ac:dyDescent="0.3">
      <c r="A8" s="364"/>
      <c r="B8" s="364"/>
      <c r="C8" s="319" t="s">
        <v>253</v>
      </c>
      <c r="D8" s="319"/>
      <c r="E8" s="319" t="s">
        <v>254</v>
      </c>
      <c r="F8" s="319"/>
      <c r="G8" s="51"/>
      <c r="H8" s="51"/>
      <c r="I8" s="51"/>
      <c r="J8" s="51"/>
      <c r="K8" s="51"/>
      <c r="L8" s="51"/>
      <c r="M8" s="51"/>
      <c r="N8" s="51"/>
    </row>
    <row r="9" spans="1:14" ht="36" customHeight="1" x14ac:dyDescent="0.3">
      <c r="A9" s="365"/>
      <c r="B9" s="365"/>
      <c r="C9" s="69" t="s">
        <v>359</v>
      </c>
      <c r="D9" s="69" t="s">
        <v>360</v>
      </c>
      <c r="E9" s="69" t="s">
        <v>359</v>
      </c>
      <c r="F9" s="69" t="s">
        <v>360</v>
      </c>
      <c r="G9" s="51"/>
      <c r="H9" s="51"/>
      <c r="I9" s="51"/>
      <c r="J9" s="51"/>
      <c r="K9" s="51"/>
      <c r="L9" s="51"/>
      <c r="M9" s="51"/>
      <c r="N9" s="51"/>
    </row>
    <row r="10" spans="1:14" x14ac:dyDescent="0.3">
      <c r="A10" s="69">
        <v>1</v>
      </c>
      <c r="B10" s="69">
        <v>2</v>
      </c>
      <c r="C10" s="69"/>
      <c r="D10" s="69"/>
      <c r="E10" s="69"/>
      <c r="F10" s="69"/>
      <c r="G10" s="51"/>
      <c r="H10" s="51"/>
      <c r="I10" s="51"/>
      <c r="J10" s="51"/>
      <c r="K10" s="51"/>
      <c r="L10" s="51"/>
      <c r="M10" s="51"/>
      <c r="N10" s="51"/>
    </row>
    <row r="11" spans="1:14" x14ac:dyDescent="0.3">
      <c r="A11" s="69">
        <v>1</v>
      </c>
      <c r="B11" s="69" t="s">
        <v>258</v>
      </c>
      <c r="C11" s="69"/>
      <c r="D11" s="69"/>
      <c r="E11" s="69"/>
      <c r="F11" s="69"/>
      <c r="G11" s="51"/>
      <c r="H11" s="51"/>
      <c r="I11" s="51"/>
      <c r="J11" s="51"/>
      <c r="K11" s="51"/>
      <c r="L11" s="51"/>
      <c r="M11" s="51"/>
      <c r="N11" s="51"/>
    </row>
    <row r="12" spans="1:14" x14ac:dyDescent="0.3">
      <c r="A12" s="69">
        <v>2</v>
      </c>
      <c r="B12" s="69" t="s">
        <v>259</v>
      </c>
      <c r="C12" s="69"/>
      <c r="D12" s="69"/>
      <c r="E12" s="69"/>
      <c r="F12" s="69"/>
      <c r="G12" s="51"/>
      <c r="H12" s="51"/>
      <c r="I12" s="51"/>
      <c r="J12" s="51"/>
      <c r="K12" s="51"/>
      <c r="L12" s="51"/>
      <c r="M12" s="51"/>
      <c r="N12" s="51"/>
    </row>
    <row r="13" spans="1:14" x14ac:dyDescent="0.3">
      <c r="A13" s="69" t="s">
        <v>36</v>
      </c>
      <c r="B13" s="158" t="s">
        <v>36</v>
      </c>
      <c r="C13" s="69"/>
      <c r="D13" s="69"/>
      <c r="E13" s="69"/>
      <c r="F13" s="69"/>
      <c r="G13" s="51"/>
      <c r="H13" s="51"/>
      <c r="I13" s="51"/>
      <c r="J13" s="51"/>
      <c r="K13" s="51"/>
      <c r="L13" s="51"/>
      <c r="M13" s="51"/>
      <c r="N13" s="51"/>
    </row>
    <row r="14" spans="1:14" ht="15.6" x14ac:dyDescent="0.3">
      <c r="A14" s="69"/>
      <c r="B14" s="69"/>
      <c r="C14" s="69" t="s">
        <v>260</v>
      </c>
      <c r="D14" s="69" t="s">
        <v>260</v>
      </c>
      <c r="E14" s="69" t="s">
        <v>260</v>
      </c>
      <c r="F14" s="69" t="s">
        <v>260</v>
      </c>
      <c r="G14" s="104"/>
      <c r="H14" s="104"/>
      <c r="I14" s="104"/>
      <c r="J14" s="104"/>
      <c r="K14" s="51"/>
      <c r="L14" s="51"/>
      <c r="M14" s="51"/>
      <c r="N14" s="51"/>
    </row>
    <row r="15" spans="1:14" x14ac:dyDescent="0.3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4" x14ac:dyDescent="0.3">
      <c r="A16" s="51"/>
      <c r="B16" s="45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 x14ac:dyDescent="0.3">
      <c r="A17" s="51"/>
      <c r="B17" s="88"/>
      <c r="C17" s="51"/>
      <c r="D17" s="101"/>
      <c r="E17" s="87"/>
      <c r="F17" s="111"/>
      <c r="G17" s="113"/>
      <c r="H17" s="51"/>
      <c r="I17" s="51"/>
      <c r="J17" s="51"/>
      <c r="K17" s="51"/>
      <c r="L17" s="51"/>
      <c r="M17" s="51"/>
      <c r="N17" s="51"/>
    </row>
    <row r="18" spans="1:14" x14ac:dyDescent="0.3">
      <c r="A18" s="51"/>
      <c r="B18" s="65" t="s">
        <v>158</v>
      </c>
      <c r="C18" s="51"/>
      <c r="D18" s="1" t="s">
        <v>159</v>
      </c>
      <c r="E18" s="1"/>
      <c r="F18" s="114" t="s">
        <v>136</v>
      </c>
      <c r="G18" s="1"/>
      <c r="H18" s="51"/>
      <c r="I18" s="51"/>
      <c r="J18" s="51"/>
      <c r="K18" s="51"/>
      <c r="L18" s="51"/>
      <c r="M18" s="51"/>
      <c r="N18" s="51"/>
    </row>
    <row r="19" spans="1:14" x14ac:dyDescent="0.3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  <row r="20" spans="1:14" ht="15.6" x14ac:dyDescent="0.3">
      <c r="A20" s="366" t="s">
        <v>411</v>
      </c>
      <c r="B20" s="366"/>
      <c r="C20" s="366"/>
      <c r="D20" s="366"/>
      <c r="E20" s="366"/>
      <c r="F20" s="366"/>
      <c r="G20" s="366"/>
      <c r="H20" s="366"/>
      <c r="I20" s="366"/>
      <c r="J20" s="366"/>
      <c r="K20" s="51"/>
      <c r="L20" s="51"/>
      <c r="M20" s="51"/>
      <c r="N20" s="51"/>
    </row>
    <row r="21" spans="1:14" ht="15.6" x14ac:dyDescent="0.3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51"/>
      <c r="L21" s="51"/>
      <c r="M21" s="51"/>
      <c r="N21" s="51"/>
    </row>
    <row r="22" spans="1:14" ht="16.2" x14ac:dyDescent="0.35">
      <c r="A22" s="367" t="s">
        <v>400</v>
      </c>
      <c r="B22" s="367"/>
      <c r="C22" s="145"/>
      <c r="D22" s="145"/>
      <c r="E22" s="145"/>
      <c r="F22" s="145"/>
      <c r="G22" s="145"/>
      <c r="H22" s="369" t="s">
        <v>413</v>
      </c>
      <c r="I22" s="369"/>
      <c r="J22" s="369"/>
    </row>
    <row r="23" spans="1:14" ht="15" customHeight="1" x14ac:dyDescent="0.3">
      <c r="A23" s="73" t="s">
        <v>140</v>
      </c>
      <c r="B23" s="73" t="s">
        <v>387</v>
      </c>
      <c r="C23" s="73" t="s">
        <v>388</v>
      </c>
      <c r="D23" s="70" t="s">
        <v>374</v>
      </c>
      <c r="E23" s="70" t="s">
        <v>375</v>
      </c>
      <c r="F23" s="70" t="s">
        <v>26</v>
      </c>
      <c r="G23" s="49" t="s">
        <v>389</v>
      </c>
      <c r="H23" s="49" t="s">
        <v>390</v>
      </c>
      <c r="I23" s="49" t="s">
        <v>391</v>
      </c>
      <c r="J23" s="49" t="s">
        <v>392</v>
      </c>
    </row>
    <row r="24" spans="1:14" x14ac:dyDescent="0.3">
      <c r="A24" s="73">
        <v>1</v>
      </c>
      <c r="B24" s="73">
        <v>2</v>
      </c>
      <c r="C24" s="73">
        <v>3</v>
      </c>
      <c r="D24" s="70">
        <v>4</v>
      </c>
      <c r="E24" s="70">
        <v>5</v>
      </c>
      <c r="F24" s="70">
        <v>6</v>
      </c>
      <c r="G24" s="73">
        <v>7</v>
      </c>
      <c r="H24" s="73">
        <v>8</v>
      </c>
      <c r="I24" s="73">
        <v>9</v>
      </c>
      <c r="J24" s="20">
        <v>10</v>
      </c>
    </row>
    <row r="25" spans="1:14" ht="26.4" x14ac:dyDescent="0.3">
      <c r="A25" s="73">
        <v>1</v>
      </c>
      <c r="B25" s="84" t="s">
        <v>393</v>
      </c>
      <c r="C25" s="73" t="s">
        <v>396</v>
      </c>
      <c r="D25" s="73"/>
      <c r="E25" s="73"/>
      <c r="F25" s="73"/>
      <c r="G25" s="73"/>
      <c r="H25" s="73"/>
      <c r="I25" s="73"/>
      <c r="J25" s="20"/>
    </row>
    <row r="26" spans="1:14" ht="39.6" x14ac:dyDescent="0.3">
      <c r="A26" s="73">
        <v>2</v>
      </c>
      <c r="B26" s="84" t="s">
        <v>394</v>
      </c>
      <c r="C26" s="73" t="s">
        <v>396</v>
      </c>
      <c r="D26" s="73"/>
      <c r="E26" s="73"/>
      <c r="F26" s="73"/>
      <c r="G26" s="73"/>
      <c r="H26" s="73"/>
      <c r="I26" s="73"/>
      <c r="J26" s="20"/>
    </row>
    <row r="27" spans="1:14" x14ac:dyDescent="0.3">
      <c r="A27" s="73">
        <v>3</v>
      </c>
      <c r="B27" s="84" t="s">
        <v>395</v>
      </c>
      <c r="C27" s="73" t="s">
        <v>396</v>
      </c>
      <c r="D27" s="73"/>
      <c r="E27" s="73"/>
      <c r="F27" s="73"/>
      <c r="G27" s="73"/>
      <c r="H27" s="73"/>
      <c r="I27" s="73"/>
      <c r="J27" s="20"/>
    </row>
    <row r="28" spans="1:14" x14ac:dyDescent="0.3">
      <c r="A28" s="73">
        <v>4</v>
      </c>
      <c r="B28" s="73"/>
      <c r="C28" s="73" t="s">
        <v>397</v>
      </c>
      <c r="D28" s="73"/>
      <c r="E28" s="73"/>
      <c r="F28" s="73"/>
      <c r="G28" s="73"/>
      <c r="H28" s="73"/>
      <c r="I28" s="73"/>
      <c r="J28" s="20"/>
    </row>
    <row r="29" spans="1:14" x14ac:dyDescent="0.3">
      <c r="A29" s="105"/>
      <c r="B29" s="105"/>
      <c r="C29" s="105"/>
      <c r="D29" s="105"/>
      <c r="E29" s="105"/>
      <c r="F29" s="105"/>
      <c r="G29" s="105"/>
      <c r="H29" s="105"/>
      <c r="I29" s="105"/>
      <c r="J29" s="148"/>
    </row>
    <row r="30" spans="1:14" x14ac:dyDescent="0.3">
      <c r="A30" s="105"/>
      <c r="B30" s="128"/>
      <c r="C30" s="51"/>
      <c r="D30" s="101"/>
      <c r="E30" s="87"/>
      <c r="F30" s="111"/>
      <c r="G30" s="105"/>
      <c r="H30" s="105"/>
      <c r="I30" s="105"/>
      <c r="J30" s="148"/>
    </row>
    <row r="31" spans="1:14" x14ac:dyDescent="0.3">
      <c r="A31" s="105"/>
      <c r="B31" s="72" t="s">
        <v>158</v>
      </c>
      <c r="C31" s="51"/>
      <c r="D31" s="1" t="s">
        <v>159</v>
      </c>
      <c r="E31" s="1"/>
      <c r="F31" s="114" t="s">
        <v>136</v>
      </c>
      <c r="G31" s="105"/>
      <c r="H31" s="105"/>
      <c r="I31" s="105"/>
      <c r="J31" s="148"/>
    </row>
    <row r="32" spans="1:14" x14ac:dyDescent="0.3">
      <c r="A32" s="85"/>
      <c r="B32" s="85"/>
      <c r="C32" s="85"/>
      <c r="D32" s="85"/>
      <c r="E32" s="85"/>
      <c r="F32" s="85"/>
      <c r="G32" s="85"/>
      <c r="H32" s="85"/>
      <c r="I32" s="85"/>
      <c r="J32" s="74"/>
    </row>
    <row r="33" spans="1:10" x14ac:dyDescent="0.3">
      <c r="A33" s="85"/>
      <c r="B33" s="85"/>
      <c r="C33" s="85"/>
      <c r="D33" s="85"/>
      <c r="E33" s="85"/>
      <c r="F33" s="85"/>
      <c r="G33" s="85"/>
      <c r="H33" s="85"/>
      <c r="I33" s="85"/>
      <c r="J33" s="74"/>
    </row>
    <row r="34" spans="1:10" ht="16.2" x14ac:dyDescent="0.3">
      <c r="A34" s="368" t="s">
        <v>401</v>
      </c>
      <c r="B34" s="368"/>
      <c r="C34" s="85"/>
      <c r="D34" s="85"/>
      <c r="E34" s="85"/>
      <c r="F34" s="85"/>
      <c r="G34" s="85"/>
      <c r="H34" s="370" t="s">
        <v>414</v>
      </c>
      <c r="I34" s="370"/>
      <c r="J34" s="370"/>
    </row>
    <row r="35" spans="1:10" ht="26.4" x14ac:dyDescent="0.3">
      <c r="A35" s="73" t="s">
        <v>140</v>
      </c>
      <c r="B35" s="73" t="s">
        <v>387</v>
      </c>
      <c r="C35" s="73" t="s">
        <v>388</v>
      </c>
      <c r="D35" s="70" t="s">
        <v>374</v>
      </c>
      <c r="E35" s="70" t="s">
        <v>375</v>
      </c>
      <c r="F35" s="70" t="s">
        <v>26</v>
      </c>
      <c r="G35" s="49" t="s">
        <v>389</v>
      </c>
      <c r="H35" s="49" t="s">
        <v>390</v>
      </c>
      <c r="I35" s="49" t="s">
        <v>391</v>
      </c>
      <c r="J35" s="49" t="s">
        <v>392</v>
      </c>
    </row>
    <row r="36" spans="1:10" x14ac:dyDescent="0.3">
      <c r="A36" s="73">
        <v>1</v>
      </c>
      <c r="B36" s="73">
        <v>2</v>
      </c>
      <c r="C36" s="73">
        <v>3</v>
      </c>
      <c r="D36" s="70">
        <v>4</v>
      </c>
      <c r="E36" s="70">
        <v>5</v>
      </c>
      <c r="F36" s="70">
        <v>6</v>
      </c>
      <c r="G36" s="73">
        <v>7</v>
      </c>
      <c r="H36" s="73">
        <v>8</v>
      </c>
      <c r="I36" s="73">
        <v>9</v>
      </c>
      <c r="J36" s="20">
        <v>10</v>
      </c>
    </row>
    <row r="37" spans="1:10" ht="26.4" x14ac:dyDescent="0.3">
      <c r="A37" s="73">
        <v>1</v>
      </c>
      <c r="B37" s="84" t="s">
        <v>398</v>
      </c>
      <c r="C37" s="73" t="s">
        <v>396</v>
      </c>
      <c r="D37" s="73"/>
      <c r="E37" s="73"/>
      <c r="F37" s="73"/>
      <c r="G37" s="73"/>
      <c r="H37" s="73"/>
      <c r="I37" s="73"/>
      <c r="J37" s="20"/>
    </row>
    <row r="38" spans="1:10" x14ac:dyDescent="0.3">
      <c r="A38" s="73">
        <v>2</v>
      </c>
      <c r="B38" s="84" t="s">
        <v>399</v>
      </c>
      <c r="C38" s="73" t="s">
        <v>396</v>
      </c>
      <c r="D38" s="73"/>
      <c r="E38" s="73"/>
      <c r="F38" s="73"/>
      <c r="G38" s="73"/>
      <c r="H38" s="73"/>
      <c r="I38" s="73"/>
      <c r="J38" s="20"/>
    </row>
    <row r="39" spans="1:10" x14ac:dyDescent="0.3">
      <c r="A39" s="105"/>
      <c r="B39" s="128"/>
      <c r="C39" s="51"/>
      <c r="D39" s="101"/>
      <c r="E39" s="87"/>
      <c r="F39" s="111"/>
      <c r="G39" s="105"/>
      <c r="H39" s="105"/>
      <c r="I39" s="105"/>
      <c r="J39" s="148"/>
    </row>
    <row r="40" spans="1:10" x14ac:dyDescent="0.3">
      <c r="A40" s="85"/>
      <c r="B40" s="72" t="s">
        <v>158</v>
      </c>
      <c r="C40" s="51"/>
      <c r="D40" s="1" t="s">
        <v>159</v>
      </c>
      <c r="E40" s="1"/>
      <c r="F40" s="114" t="s">
        <v>136</v>
      </c>
      <c r="G40" s="85"/>
      <c r="H40" s="85"/>
      <c r="I40" s="85"/>
      <c r="J40" s="56"/>
    </row>
    <row r="41" spans="1:10" x14ac:dyDescent="0.3">
      <c r="A41" s="85"/>
      <c r="B41" s="72"/>
      <c r="C41" s="51"/>
      <c r="D41" s="1"/>
      <c r="E41" s="1"/>
      <c r="F41" s="72"/>
      <c r="G41" s="85"/>
      <c r="H41" s="85"/>
      <c r="I41" s="85"/>
      <c r="J41" s="56"/>
    </row>
    <row r="42" spans="1:10" ht="15.6" x14ac:dyDescent="0.3">
      <c r="A42" s="366" t="s">
        <v>412</v>
      </c>
      <c r="B42" s="366"/>
      <c r="C42" s="366"/>
      <c r="D42" s="366"/>
      <c r="E42" s="366"/>
      <c r="F42" s="366"/>
      <c r="G42" s="366"/>
      <c r="H42" s="366"/>
      <c r="I42" s="366"/>
      <c r="J42" s="366"/>
    </row>
    <row r="43" spans="1:10" ht="15.75" customHeight="1" x14ac:dyDescent="0.3">
      <c r="A43" s="368" t="s">
        <v>410</v>
      </c>
      <c r="B43" s="368"/>
      <c r="C43" s="85"/>
      <c r="D43" s="85"/>
      <c r="E43" s="85"/>
      <c r="F43" s="85"/>
      <c r="G43" s="85"/>
      <c r="H43" s="370" t="s">
        <v>415</v>
      </c>
      <c r="I43" s="370"/>
      <c r="J43" s="370"/>
    </row>
    <row r="44" spans="1:10" ht="26.4" x14ac:dyDescent="0.3">
      <c r="A44" s="73" t="s">
        <v>140</v>
      </c>
      <c r="B44" s="73" t="s">
        <v>387</v>
      </c>
      <c r="C44" s="73" t="s">
        <v>388</v>
      </c>
      <c r="D44" s="70" t="s">
        <v>374</v>
      </c>
      <c r="E44" s="70" t="s">
        <v>375</v>
      </c>
      <c r="F44" s="70" t="s">
        <v>26</v>
      </c>
      <c r="G44" s="49" t="s">
        <v>389</v>
      </c>
      <c r="H44" s="49" t="s">
        <v>390</v>
      </c>
      <c r="I44" s="49" t="s">
        <v>391</v>
      </c>
      <c r="J44" s="49" t="s">
        <v>392</v>
      </c>
    </row>
    <row r="45" spans="1:10" x14ac:dyDescent="0.3">
      <c r="A45" s="73">
        <v>1</v>
      </c>
      <c r="B45" s="73">
        <v>2</v>
      </c>
      <c r="C45" s="73">
        <v>3</v>
      </c>
      <c r="D45" s="73">
        <v>4</v>
      </c>
      <c r="E45" s="73">
        <v>5</v>
      </c>
      <c r="F45" s="73">
        <v>6</v>
      </c>
      <c r="G45" s="73">
        <v>7</v>
      </c>
      <c r="H45" s="73">
        <v>8</v>
      </c>
      <c r="I45" s="73">
        <v>9</v>
      </c>
      <c r="J45" s="20">
        <v>10</v>
      </c>
    </row>
    <row r="46" spans="1:10" ht="26.4" x14ac:dyDescent="0.3">
      <c r="A46" s="73">
        <v>1</v>
      </c>
      <c r="B46" s="84" t="s">
        <v>402</v>
      </c>
      <c r="C46" s="73" t="s">
        <v>396</v>
      </c>
      <c r="D46" s="73"/>
      <c r="E46" s="73"/>
      <c r="F46" s="73"/>
      <c r="G46" s="73"/>
      <c r="H46" s="73"/>
      <c r="I46" s="73"/>
      <c r="J46" s="143"/>
    </row>
    <row r="47" spans="1:10" ht="21" customHeight="1" x14ac:dyDescent="0.3">
      <c r="A47" s="147"/>
      <c r="B47" s="146" t="s">
        <v>403</v>
      </c>
      <c r="C47" s="73" t="s">
        <v>396</v>
      </c>
      <c r="D47" s="73"/>
      <c r="E47" s="73"/>
      <c r="F47" s="73"/>
      <c r="G47" s="73"/>
      <c r="H47" s="73"/>
      <c r="I47" s="73"/>
      <c r="J47" s="143"/>
    </row>
    <row r="48" spans="1:10" ht="16.5" customHeight="1" x14ac:dyDescent="0.3">
      <c r="A48" s="90"/>
      <c r="B48" s="146" t="s">
        <v>404</v>
      </c>
      <c r="C48" s="73" t="s">
        <v>396</v>
      </c>
      <c r="D48" s="73"/>
      <c r="E48" s="73"/>
      <c r="F48" s="73"/>
      <c r="G48" s="73"/>
      <c r="H48" s="73"/>
      <c r="I48" s="73"/>
      <c r="J48" s="143"/>
    </row>
    <row r="49" spans="1:10" ht="27.75" customHeight="1" x14ac:dyDescent="0.3">
      <c r="A49" s="90"/>
      <c r="B49" s="146" t="s">
        <v>405</v>
      </c>
      <c r="C49" s="73" t="s">
        <v>396</v>
      </c>
      <c r="D49" s="73"/>
      <c r="E49" s="73"/>
      <c r="F49" s="73"/>
      <c r="G49" s="73"/>
      <c r="H49" s="73"/>
      <c r="I49" s="73"/>
      <c r="J49" s="143"/>
    </row>
    <row r="50" spans="1:10" x14ac:dyDescent="0.3">
      <c r="A50" s="149"/>
      <c r="B50" s="128"/>
      <c r="C50" s="51"/>
      <c r="D50" s="101"/>
      <c r="E50" s="87"/>
      <c r="F50" s="111"/>
      <c r="G50" s="105"/>
      <c r="H50" s="105"/>
      <c r="I50" s="105"/>
      <c r="J50" s="150"/>
    </row>
    <row r="51" spans="1:10" x14ac:dyDescent="0.3">
      <c r="A51" s="149"/>
      <c r="B51" s="72" t="s">
        <v>158</v>
      </c>
      <c r="C51" s="51"/>
      <c r="D51" s="1" t="s">
        <v>159</v>
      </c>
      <c r="E51" s="1"/>
      <c r="F51" s="114" t="s">
        <v>136</v>
      </c>
      <c r="G51" s="105"/>
      <c r="H51" s="105"/>
      <c r="I51" s="105"/>
      <c r="J51" s="150"/>
    </row>
    <row r="52" spans="1:10" x14ac:dyDescent="0.3">
      <c r="A52" s="85"/>
      <c r="B52" s="85"/>
      <c r="C52" s="85"/>
      <c r="D52" s="85"/>
      <c r="E52" s="85"/>
      <c r="F52" s="85"/>
      <c r="G52" s="85"/>
      <c r="H52" s="85"/>
      <c r="I52" s="85"/>
      <c r="J52" s="56"/>
    </row>
    <row r="53" spans="1:10" ht="16.2" x14ac:dyDescent="0.3">
      <c r="A53" s="368" t="s">
        <v>268</v>
      </c>
      <c r="B53" s="368"/>
      <c r="C53" s="85"/>
      <c r="D53" s="85"/>
      <c r="E53" s="85"/>
      <c r="F53" s="85"/>
      <c r="G53" s="85"/>
      <c r="H53" s="370" t="s">
        <v>416</v>
      </c>
      <c r="I53" s="370"/>
      <c r="J53" s="370"/>
    </row>
    <row r="54" spans="1:10" ht="26.4" x14ac:dyDescent="0.3">
      <c r="A54" s="73" t="s">
        <v>140</v>
      </c>
      <c r="B54" s="73" t="s">
        <v>387</v>
      </c>
      <c r="C54" s="73" t="s">
        <v>388</v>
      </c>
      <c r="D54" s="70" t="s">
        <v>374</v>
      </c>
      <c r="E54" s="70" t="s">
        <v>375</v>
      </c>
      <c r="F54" s="70" t="s">
        <v>26</v>
      </c>
      <c r="G54" s="49" t="s">
        <v>389</v>
      </c>
      <c r="H54" s="49" t="s">
        <v>390</v>
      </c>
      <c r="I54" s="49" t="s">
        <v>391</v>
      </c>
      <c r="J54" s="49" t="s">
        <v>392</v>
      </c>
    </row>
    <row r="55" spans="1:10" x14ac:dyDescent="0.3">
      <c r="A55" s="73">
        <v>1</v>
      </c>
      <c r="B55" s="73">
        <v>2</v>
      </c>
      <c r="C55" s="73">
        <v>3</v>
      </c>
      <c r="D55" s="73">
        <v>4</v>
      </c>
      <c r="E55" s="73">
        <v>5</v>
      </c>
      <c r="F55" s="73">
        <v>6</v>
      </c>
      <c r="G55" s="73">
        <v>7</v>
      </c>
      <c r="H55" s="73">
        <v>8</v>
      </c>
      <c r="I55" s="73">
        <v>9</v>
      </c>
      <c r="J55" s="20">
        <v>10</v>
      </c>
    </row>
    <row r="56" spans="1:10" x14ac:dyDescent="0.3">
      <c r="A56" s="73"/>
      <c r="B56" s="84" t="s">
        <v>406</v>
      </c>
      <c r="C56" s="73" t="s">
        <v>408</v>
      </c>
      <c r="D56" s="73"/>
      <c r="E56" s="73"/>
      <c r="F56" s="73"/>
      <c r="G56" s="73"/>
      <c r="H56" s="73"/>
      <c r="I56" s="73"/>
      <c r="J56" s="143"/>
    </row>
    <row r="57" spans="1:10" x14ac:dyDescent="0.3">
      <c r="A57" s="73"/>
      <c r="B57" s="146" t="s">
        <v>407</v>
      </c>
      <c r="C57" s="73" t="s">
        <v>408</v>
      </c>
      <c r="D57" s="73"/>
      <c r="E57" s="73"/>
      <c r="F57" s="73"/>
      <c r="G57" s="73"/>
      <c r="H57" s="73"/>
      <c r="I57" s="73"/>
      <c r="J57" s="143"/>
    </row>
    <row r="58" spans="1:10" ht="52.8" x14ac:dyDescent="0.3">
      <c r="A58" s="73"/>
      <c r="B58" s="146" t="s">
        <v>409</v>
      </c>
      <c r="C58" s="73" t="s">
        <v>408</v>
      </c>
      <c r="D58" s="73"/>
      <c r="E58" s="73"/>
      <c r="F58" s="73"/>
      <c r="G58" s="73"/>
      <c r="H58" s="73"/>
      <c r="I58" s="73"/>
      <c r="J58" s="143"/>
    </row>
    <row r="59" spans="1:10" x14ac:dyDescent="0.3">
      <c r="A59" s="73"/>
      <c r="B59" s="73"/>
      <c r="C59" s="73"/>
      <c r="D59" s="73"/>
      <c r="E59" s="73"/>
      <c r="F59" s="73"/>
      <c r="G59" s="73"/>
      <c r="H59" s="73"/>
      <c r="I59" s="73"/>
      <c r="J59" s="143"/>
    </row>
    <row r="60" spans="1:10" x14ac:dyDescent="0.3">
      <c r="A60" s="85"/>
      <c r="B60" s="128"/>
      <c r="C60" s="51"/>
      <c r="D60" s="101"/>
      <c r="E60" s="87"/>
      <c r="F60" s="111"/>
      <c r="G60" s="85"/>
      <c r="H60" s="85"/>
      <c r="I60" s="85"/>
      <c r="J60" s="56"/>
    </row>
    <row r="61" spans="1:10" x14ac:dyDescent="0.3">
      <c r="A61" s="85"/>
      <c r="B61" s="72" t="s">
        <v>158</v>
      </c>
      <c r="C61" s="51"/>
      <c r="D61" s="1" t="s">
        <v>159</v>
      </c>
      <c r="E61" s="1"/>
      <c r="F61" s="114" t="s">
        <v>136</v>
      </c>
      <c r="G61" s="85"/>
      <c r="H61" s="85"/>
      <c r="I61" s="85"/>
      <c r="J61" s="56"/>
    </row>
    <row r="62" spans="1:10" x14ac:dyDescent="0.3">
      <c r="A62" s="85"/>
      <c r="B62" s="85"/>
      <c r="C62" s="85"/>
      <c r="D62" s="85"/>
      <c r="E62" s="85"/>
      <c r="F62" s="85"/>
      <c r="G62" s="85"/>
      <c r="H62" s="85"/>
      <c r="I62" s="85"/>
      <c r="J62" s="56"/>
    </row>
    <row r="63" spans="1:10" ht="26.4" x14ac:dyDescent="0.3">
      <c r="A63" s="85"/>
      <c r="B63" s="103" t="s">
        <v>491</v>
      </c>
      <c r="C63" s="85"/>
      <c r="D63" s="85"/>
      <c r="E63" s="85"/>
      <c r="F63" s="85" t="s">
        <v>492</v>
      </c>
      <c r="G63" s="85"/>
      <c r="H63" s="85"/>
      <c r="I63" s="85"/>
      <c r="J63" s="56"/>
    </row>
    <row r="64" spans="1:10" x14ac:dyDescent="0.3">
      <c r="A64" s="85"/>
      <c r="B64" s="85"/>
      <c r="C64" s="85"/>
      <c r="D64" s="85"/>
      <c r="E64" s="85"/>
      <c r="F64" s="85"/>
      <c r="G64" s="85"/>
      <c r="H64" s="85"/>
      <c r="I64" s="85"/>
      <c r="J64" s="56"/>
    </row>
    <row r="65" spans="1:10" x14ac:dyDescent="0.3">
      <c r="A65" s="85"/>
      <c r="B65" s="85"/>
      <c r="C65" s="85"/>
      <c r="D65" s="85"/>
      <c r="E65" s="85"/>
      <c r="F65" s="85"/>
      <c r="G65" s="85"/>
      <c r="H65" s="85"/>
      <c r="I65" s="85"/>
      <c r="J65" s="56"/>
    </row>
    <row r="66" spans="1:10" x14ac:dyDescent="0.3">
      <c r="A66" s="85"/>
      <c r="B66" s="85"/>
      <c r="C66" s="85"/>
      <c r="D66" s="85"/>
      <c r="E66" s="85"/>
      <c r="F66" s="85"/>
      <c r="G66" s="85"/>
      <c r="H66" s="85"/>
      <c r="I66" s="85"/>
      <c r="J66" s="56"/>
    </row>
    <row r="67" spans="1:10" x14ac:dyDescent="0.3">
      <c r="A67" s="85"/>
      <c r="B67" s="85"/>
      <c r="C67" s="85"/>
      <c r="D67" s="85"/>
      <c r="E67" s="85"/>
      <c r="F67" s="85"/>
      <c r="G67" s="85"/>
      <c r="H67" s="85"/>
      <c r="I67" s="85"/>
      <c r="J67" s="56"/>
    </row>
    <row r="68" spans="1:10" x14ac:dyDescent="0.3">
      <c r="A68" s="85"/>
      <c r="B68" s="85"/>
      <c r="C68" s="85"/>
      <c r="D68" s="85"/>
      <c r="E68" s="85"/>
      <c r="F68" s="85"/>
      <c r="G68" s="85"/>
      <c r="H68" s="85"/>
      <c r="I68" s="85"/>
      <c r="J68" s="56"/>
    </row>
    <row r="69" spans="1:10" x14ac:dyDescent="0.3">
      <c r="A69" s="85"/>
      <c r="B69" s="85"/>
      <c r="C69" s="85"/>
      <c r="D69" s="85"/>
      <c r="E69" s="85"/>
      <c r="F69" s="85"/>
      <c r="G69" s="85"/>
      <c r="H69" s="85"/>
      <c r="I69" s="85"/>
      <c r="J69" s="56"/>
    </row>
    <row r="70" spans="1:10" x14ac:dyDescent="0.3">
      <c r="A70" s="51"/>
      <c r="B70" s="51"/>
      <c r="C70" s="51"/>
      <c r="D70" s="51"/>
      <c r="E70" s="51"/>
      <c r="F70" s="51"/>
      <c r="G70" s="51"/>
      <c r="H70" s="51"/>
      <c r="I70" s="51"/>
    </row>
    <row r="71" spans="1:10" x14ac:dyDescent="0.3">
      <c r="A71" s="51"/>
      <c r="B71" s="51"/>
      <c r="C71" s="51"/>
      <c r="D71" s="51"/>
      <c r="E71" s="51"/>
      <c r="F71" s="51"/>
      <c r="G71" s="51"/>
      <c r="H71" s="51"/>
      <c r="I71" s="51"/>
    </row>
    <row r="72" spans="1:10" x14ac:dyDescent="0.3">
      <c r="A72" s="51"/>
      <c r="B72" s="51"/>
      <c r="C72" s="51"/>
      <c r="D72" s="51"/>
      <c r="E72" s="51"/>
      <c r="F72" s="51"/>
      <c r="G72" s="51"/>
      <c r="H72" s="51"/>
      <c r="I72" s="51"/>
    </row>
    <row r="73" spans="1:10" x14ac:dyDescent="0.3">
      <c r="A73" s="51"/>
      <c r="B73" s="51"/>
      <c r="C73" s="51"/>
      <c r="D73" s="51"/>
      <c r="E73" s="51"/>
      <c r="F73" s="51"/>
      <c r="G73" s="51"/>
      <c r="H73" s="51"/>
      <c r="I73" s="51"/>
    </row>
    <row r="74" spans="1:10" x14ac:dyDescent="0.3">
      <c r="A74" s="51"/>
      <c r="B74" s="51"/>
      <c r="C74" s="51"/>
      <c r="D74" s="51"/>
      <c r="E74" s="51"/>
      <c r="F74" s="51"/>
      <c r="G74" s="51"/>
      <c r="H74" s="51"/>
      <c r="I74" s="51"/>
    </row>
    <row r="75" spans="1:10" x14ac:dyDescent="0.3">
      <c r="A75" s="51"/>
      <c r="B75" s="51"/>
      <c r="C75" s="51"/>
      <c r="D75" s="51"/>
      <c r="E75" s="51"/>
      <c r="F75" s="51"/>
      <c r="G75" s="51"/>
      <c r="H75" s="51"/>
      <c r="I75" s="51"/>
    </row>
  </sheetData>
  <mergeCells count="17">
    <mergeCell ref="A53:B53"/>
    <mergeCell ref="H22:J22"/>
    <mergeCell ref="H34:J34"/>
    <mergeCell ref="H43:J43"/>
    <mergeCell ref="H53:J53"/>
    <mergeCell ref="A20:J20"/>
    <mergeCell ref="A22:B22"/>
    <mergeCell ref="A34:B34"/>
    <mergeCell ref="A43:B43"/>
    <mergeCell ref="A42:J42"/>
    <mergeCell ref="A4:E4"/>
    <mergeCell ref="E1:F1"/>
    <mergeCell ref="C7:F7"/>
    <mergeCell ref="C8:D8"/>
    <mergeCell ref="E8:F8"/>
    <mergeCell ref="B7:B9"/>
    <mergeCell ref="A7:A9"/>
  </mergeCells>
  <pageMargins left="0" right="0" top="0" bottom="0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>
      <selection activeCell="K29" sqref="K29"/>
    </sheetView>
  </sheetViews>
  <sheetFormatPr defaultRowHeight="14.4" x14ac:dyDescent="0.3"/>
  <cols>
    <col min="1" max="1" width="5" customWidth="1"/>
    <col min="2" max="2" width="14.5546875" customWidth="1"/>
    <col min="3" max="3" width="11" customWidth="1"/>
    <col min="4" max="4" width="12.109375" customWidth="1"/>
    <col min="5" max="5" width="11.33203125" customWidth="1"/>
    <col min="6" max="6" width="11.44140625" customWidth="1"/>
    <col min="7" max="7" width="12.109375" customWidth="1"/>
    <col min="8" max="8" width="12.6640625" customWidth="1"/>
    <col min="9" max="9" width="13" customWidth="1"/>
    <col min="10" max="10" width="12.33203125" customWidth="1"/>
    <col min="11" max="11" width="12.88671875" customWidth="1"/>
    <col min="12" max="12" width="14.33203125" customWidth="1"/>
  </cols>
  <sheetData>
    <row r="1" spans="1:16" x14ac:dyDescent="0.3">
      <c r="A1" s="51"/>
      <c r="B1" s="51"/>
      <c r="C1" s="51"/>
      <c r="D1" s="51"/>
      <c r="E1" s="51"/>
      <c r="F1" s="51"/>
      <c r="G1" s="51"/>
      <c r="H1" s="51"/>
      <c r="I1" s="51"/>
      <c r="J1" s="340" t="s">
        <v>463</v>
      </c>
      <c r="K1" s="340"/>
      <c r="L1" s="340"/>
      <c r="M1" s="51"/>
      <c r="N1" s="51"/>
      <c r="O1" s="51"/>
      <c r="P1" s="51"/>
    </row>
    <row r="2" spans="1:16" x14ac:dyDescent="0.3">
      <c r="A2" s="51"/>
      <c r="B2" s="51"/>
      <c r="C2" s="51"/>
      <c r="D2" s="51"/>
      <c r="E2" s="51"/>
      <c r="F2" s="51"/>
      <c r="G2" s="51"/>
      <c r="H2" s="51"/>
      <c r="I2" s="51"/>
      <c r="J2" s="350" t="s">
        <v>466</v>
      </c>
      <c r="K2" s="350"/>
      <c r="L2" s="350"/>
      <c r="M2" s="51"/>
      <c r="N2" s="51"/>
      <c r="O2" s="51"/>
      <c r="P2" s="51"/>
    </row>
    <row r="3" spans="1:16" x14ac:dyDescent="0.3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18.75" customHeight="1" x14ac:dyDescent="0.3">
      <c r="A4" s="366" t="s">
        <v>363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51"/>
      <c r="N4" s="51"/>
      <c r="O4" s="51"/>
      <c r="P4" s="51"/>
    </row>
    <row r="5" spans="1:16" x14ac:dyDescent="0.3">
      <c r="A5" s="51"/>
      <c r="B5" s="51"/>
      <c r="C5" s="51"/>
      <c r="D5" s="51"/>
      <c r="E5" s="51"/>
      <c r="F5" s="51"/>
      <c r="G5" s="51"/>
      <c r="H5" s="51"/>
      <c r="I5" s="51"/>
      <c r="J5" s="51"/>
      <c r="K5" s="375" t="s">
        <v>370</v>
      </c>
      <c r="L5" s="375"/>
      <c r="M5" s="51"/>
      <c r="N5" s="51"/>
      <c r="O5" s="51"/>
      <c r="P5" s="51"/>
    </row>
    <row r="6" spans="1:16" x14ac:dyDescent="0.3">
      <c r="A6" s="319" t="s">
        <v>140</v>
      </c>
      <c r="B6" s="319" t="s">
        <v>364</v>
      </c>
      <c r="C6" s="319" t="s">
        <v>367</v>
      </c>
      <c r="D6" s="319"/>
      <c r="E6" s="319"/>
      <c r="F6" s="319"/>
      <c r="G6" s="319"/>
      <c r="H6" s="319"/>
      <c r="I6" s="319"/>
      <c r="J6" s="319"/>
      <c r="K6" s="319"/>
      <c r="L6" s="319"/>
      <c r="M6" s="51"/>
      <c r="N6" s="51"/>
      <c r="O6" s="51"/>
      <c r="P6" s="51"/>
    </row>
    <row r="7" spans="1:16" ht="27.75" customHeight="1" x14ac:dyDescent="0.3">
      <c r="A7" s="319"/>
      <c r="B7" s="319"/>
      <c r="C7" s="374" t="s">
        <v>85</v>
      </c>
      <c r="D7" s="374"/>
      <c r="E7" s="374" t="s">
        <v>368</v>
      </c>
      <c r="F7" s="374"/>
      <c r="G7" s="374" t="s">
        <v>369</v>
      </c>
      <c r="H7" s="374"/>
      <c r="I7" s="374" t="s">
        <v>49</v>
      </c>
      <c r="J7" s="374"/>
      <c r="K7" s="374" t="s">
        <v>81</v>
      </c>
      <c r="L7" s="374"/>
      <c r="M7" s="51"/>
      <c r="N7" s="51"/>
      <c r="O7" s="51"/>
      <c r="P7" s="51"/>
    </row>
    <row r="8" spans="1:16" ht="39.6" x14ac:dyDescent="0.3">
      <c r="A8" s="319"/>
      <c r="B8" s="319"/>
      <c r="C8" s="119" t="s">
        <v>365</v>
      </c>
      <c r="D8" s="119" t="s">
        <v>366</v>
      </c>
      <c r="E8" s="119" t="s">
        <v>365</v>
      </c>
      <c r="F8" s="119" t="s">
        <v>366</v>
      </c>
      <c r="G8" s="119" t="s">
        <v>365</v>
      </c>
      <c r="H8" s="119" t="s">
        <v>366</v>
      </c>
      <c r="I8" s="119" t="s">
        <v>365</v>
      </c>
      <c r="J8" s="119" t="s">
        <v>366</v>
      </c>
      <c r="K8" s="119" t="s">
        <v>365</v>
      </c>
      <c r="L8" s="119" t="s">
        <v>366</v>
      </c>
      <c r="M8" s="51"/>
      <c r="N8" s="51"/>
      <c r="O8" s="51"/>
      <c r="P8" s="51"/>
    </row>
    <row r="9" spans="1:16" x14ac:dyDescent="0.3">
      <c r="A9" s="69">
        <v>1</v>
      </c>
      <c r="B9" s="69">
        <v>2</v>
      </c>
      <c r="C9" s="69">
        <v>3</v>
      </c>
      <c r="D9" s="69">
        <v>4</v>
      </c>
      <c r="E9" s="69">
        <v>5</v>
      </c>
      <c r="F9" s="69">
        <v>6</v>
      </c>
      <c r="G9" s="69">
        <v>7</v>
      </c>
      <c r="H9" s="69">
        <v>8</v>
      </c>
      <c r="I9" s="69">
        <v>9</v>
      </c>
      <c r="J9" s="69">
        <v>10</v>
      </c>
      <c r="K9" s="69">
        <v>11</v>
      </c>
      <c r="L9" s="69">
        <v>12</v>
      </c>
      <c r="M9" s="51"/>
      <c r="N9" s="51"/>
      <c r="O9" s="51"/>
      <c r="P9" s="51"/>
    </row>
    <row r="10" spans="1:16" x14ac:dyDescent="0.3">
      <c r="A10" s="69">
        <v>1</v>
      </c>
      <c r="B10" s="69" t="s">
        <v>258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51"/>
      <c r="N10" s="51"/>
      <c r="O10" s="51"/>
      <c r="P10" s="51"/>
    </row>
    <row r="11" spans="1:16" x14ac:dyDescent="0.3">
      <c r="A11" s="69">
        <v>2</v>
      </c>
      <c r="B11" s="69" t="s">
        <v>259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51"/>
      <c r="N11" s="51"/>
      <c r="O11" s="51"/>
      <c r="P11" s="51"/>
    </row>
    <row r="12" spans="1:16" x14ac:dyDescent="0.3">
      <c r="A12" s="69" t="s">
        <v>36</v>
      </c>
      <c r="B12" s="69" t="s">
        <v>36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51"/>
      <c r="N12" s="51"/>
      <c r="O12" s="51"/>
      <c r="P12" s="51"/>
    </row>
    <row r="13" spans="1:16" x14ac:dyDescent="0.3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51"/>
      <c r="N13" s="51"/>
      <c r="O13" s="51"/>
      <c r="P13" s="51"/>
    </row>
    <row r="14" spans="1:16" x14ac:dyDescent="0.3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51"/>
      <c r="N14" s="51"/>
      <c r="O14" s="51"/>
      <c r="P14" s="51"/>
    </row>
    <row r="15" spans="1:16" x14ac:dyDescent="0.3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</row>
    <row r="16" spans="1:16" x14ac:dyDescent="0.3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</row>
    <row r="17" spans="1:16" x14ac:dyDescent="0.3">
      <c r="A17" s="51"/>
      <c r="B17" s="51"/>
      <c r="C17" s="373"/>
      <c r="D17" s="373"/>
      <c r="E17" s="51"/>
      <c r="F17" s="337"/>
      <c r="G17" s="337"/>
      <c r="H17" s="51"/>
      <c r="I17" s="353"/>
      <c r="J17" s="353"/>
      <c r="K17" s="51"/>
      <c r="L17" s="51"/>
      <c r="M17" s="51"/>
      <c r="N17" s="51"/>
      <c r="O17" s="51"/>
      <c r="P17" s="51"/>
    </row>
    <row r="18" spans="1:16" x14ac:dyDescent="0.3">
      <c r="A18" s="51"/>
      <c r="B18" s="51"/>
      <c r="C18" s="371" t="s">
        <v>158</v>
      </c>
      <c r="D18" s="371"/>
      <c r="E18" s="51"/>
      <c r="F18" s="371" t="s">
        <v>159</v>
      </c>
      <c r="G18" s="371"/>
      <c r="H18" s="51"/>
      <c r="I18" s="371" t="s">
        <v>136</v>
      </c>
      <c r="J18" s="371"/>
      <c r="K18" s="51"/>
      <c r="L18" s="51"/>
      <c r="M18" s="51"/>
      <c r="N18" s="51"/>
      <c r="O18" s="51"/>
      <c r="P18" s="51"/>
    </row>
    <row r="19" spans="1:16" x14ac:dyDescent="0.3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6" x14ac:dyDescent="0.3">
      <c r="A20" s="51"/>
      <c r="B20" s="103" t="s">
        <v>137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</row>
    <row r="21" spans="1:16" x14ac:dyDescent="0.3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</row>
    <row r="22" spans="1:16" x14ac:dyDescent="0.3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</row>
    <row r="23" spans="1:16" x14ac:dyDescent="0.3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</row>
    <row r="24" spans="1:16" x14ac:dyDescent="0.3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</row>
    <row r="25" spans="1:16" ht="60" customHeight="1" x14ac:dyDescent="0.3">
      <c r="A25" s="51"/>
      <c r="B25" s="324" t="s">
        <v>491</v>
      </c>
      <c r="C25" s="324"/>
      <c r="D25" s="51"/>
      <c r="E25" s="51"/>
      <c r="F25" s="51"/>
      <c r="G25" s="51"/>
      <c r="H25" s="51"/>
      <c r="I25" s="372" t="s">
        <v>492</v>
      </c>
      <c r="J25" s="372"/>
      <c r="K25" s="51"/>
      <c r="L25" s="51"/>
      <c r="M25" s="51"/>
      <c r="N25" s="51"/>
      <c r="O25" s="51"/>
      <c r="P25" s="51"/>
    </row>
    <row r="26" spans="1:16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</row>
    <row r="27" spans="1:16" x14ac:dyDescent="0.3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</row>
    <row r="28" spans="1:16" x14ac:dyDescent="0.3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</row>
    <row r="29" spans="1:16" x14ac:dyDescent="0.3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</row>
    <row r="30" spans="1:16" x14ac:dyDescent="0.3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1:16" x14ac:dyDescent="0.3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</row>
    <row r="32" spans="1:16" x14ac:dyDescent="0.3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</row>
    <row r="33" spans="1:16" x14ac:dyDescent="0.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</row>
    <row r="34" spans="1:16" x14ac:dyDescent="0.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1:16" x14ac:dyDescent="0.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</row>
    <row r="36" spans="1:16" x14ac:dyDescent="0.3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</row>
    <row r="37" spans="1:16" x14ac:dyDescent="0.3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</row>
    <row r="38" spans="1:16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</row>
    <row r="39" spans="1:16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</row>
  </sheetData>
  <mergeCells count="20">
    <mergeCell ref="J1:L1"/>
    <mergeCell ref="J2:L2"/>
    <mergeCell ref="C17:D17"/>
    <mergeCell ref="F17:G17"/>
    <mergeCell ref="I17:J17"/>
    <mergeCell ref="I7:J7"/>
    <mergeCell ref="K7:L7"/>
    <mergeCell ref="A4:L4"/>
    <mergeCell ref="A6:A8"/>
    <mergeCell ref="B6:B8"/>
    <mergeCell ref="C6:L6"/>
    <mergeCell ref="K5:L5"/>
    <mergeCell ref="C7:D7"/>
    <mergeCell ref="E7:F7"/>
    <mergeCell ref="G7:H7"/>
    <mergeCell ref="I18:J18"/>
    <mergeCell ref="F18:G18"/>
    <mergeCell ref="C18:D18"/>
    <mergeCell ref="B25:C25"/>
    <mergeCell ref="I25:J25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фін план</vt:lpstr>
      <vt:lpstr>кап інвестиції</vt:lpstr>
      <vt:lpstr>кап будівництво</vt:lpstr>
      <vt:lpstr>залучені кошти</vt:lpstr>
      <vt:lpstr>трудові ресурси</vt:lpstr>
      <vt:lpstr>майно</vt:lpstr>
      <vt:lpstr>транспорт</vt:lpstr>
      <vt:lpstr>бізнес</vt:lpstr>
      <vt:lpstr>структура операц витрат за КВЕД</vt:lpstr>
      <vt:lpstr>ЗВІТ!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Олена Городько</cp:lastModifiedBy>
  <cp:lastPrinted>2026-02-16T12:18:30Z</cp:lastPrinted>
  <dcterms:created xsi:type="dcterms:W3CDTF">2021-11-03T09:40:18Z</dcterms:created>
  <dcterms:modified xsi:type="dcterms:W3CDTF">2026-02-26T07:29:12Z</dcterms:modified>
</cp:coreProperties>
</file>