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shchuk\Desktop\Стратегія_10.07.2025\Рішення_зміни до Плану заходів\"/>
    </mc:Choice>
  </mc:AlternateContent>
  <bookViews>
    <workbookView xWindow="0" yWindow="0" windowWidth="2160" windowHeight="0" activeTab="4"/>
  </bookViews>
  <sheets>
    <sheet name="Таблиця 4_Проєкти" sheetId="1" r:id="rId1"/>
    <sheet name="Таблиця5_Програма" sheetId="2" r:id="rId2"/>
    <sheet name="Таблиця 6_Організаційні заходи" sheetId="3" r:id="rId3"/>
    <sheet name="Таблиця 3 (фін програми)" sheetId="5" r:id="rId4"/>
    <sheet name="Таблиця3_Проєкти" sheetId="7" r:id="rId5"/>
  </sheets>
  <calcPr calcId="162913"/>
</workbook>
</file>

<file path=xl/calcChain.xml><?xml version="1.0" encoding="utf-8"?>
<calcChain xmlns="http://schemas.openxmlformats.org/spreadsheetml/2006/main">
  <c r="D62" i="5" l="1"/>
  <c r="H339" i="7" l="1"/>
  <c r="L39" i="5" l="1"/>
  <c r="C39" i="5" s="1"/>
  <c r="L24" i="5"/>
  <c r="C24" i="5" s="1"/>
  <c r="C30" i="5"/>
  <c r="C29" i="5"/>
  <c r="C28" i="5"/>
  <c r="C27" i="5"/>
  <c r="C26" i="5"/>
  <c r="C25" i="5"/>
  <c r="C23" i="5"/>
  <c r="C22" i="5"/>
  <c r="C21" i="5"/>
  <c r="C20" i="5"/>
  <c r="C19" i="5"/>
  <c r="C69" i="5"/>
  <c r="C68" i="5"/>
  <c r="C67" i="5"/>
  <c r="C66" i="5"/>
  <c r="C65" i="5"/>
  <c r="C64" i="5"/>
  <c r="C63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2" i="5"/>
  <c r="C41" i="5"/>
  <c r="C40" i="5"/>
  <c r="C38" i="5"/>
  <c r="C37" i="5"/>
  <c r="C35" i="5"/>
  <c r="C34" i="5"/>
  <c r="C33" i="5"/>
  <c r="C32" i="5"/>
  <c r="L32" i="5"/>
  <c r="D69" i="5"/>
  <c r="D68" i="5"/>
  <c r="D67" i="5"/>
  <c r="D66" i="5"/>
  <c r="D65" i="5"/>
  <c r="D64" i="5"/>
  <c r="D63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2" i="5"/>
  <c r="D41" i="5"/>
  <c r="D40" i="5"/>
  <c r="D39" i="5"/>
  <c r="D38" i="5"/>
  <c r="D37" i="5"/>
  <c r="D35" i="5"/>
  <c r="D34" i="5"/>
  <c r="D33" i="5"/>
  <c r="D32" i="5"/>
  <c r="D22" i="5"/>
  <c r="D21" i="5"/>
  <c r="D20" i="5"/>
  <c r="D19" i="5"/>
  <c r="F47" i="5" l="1"/>
  <c r="F52" i="5"/>
  <c r="F51" i="5"/>
  <c r="F50" i="5"/>
  <c r="F21" i="5"/>
  <c r="F66" i="5"/>
  <c r="F65" i="5"/>
  <c r="F35" i="5"/>
  <c r="F68" i="5"/>
  <c r="F67" i="5"/>
  <c r="F60" i="5"/>
  <c r="F41" i="5"/>
  <c r="F26" i="5"/>
  <c r="F34" i="5"/>
  <c r="F56" i="5"/>
  <c r="F58" i="5"/>
  <c r="E47" i="5"/>
  <c r="E21" i="5"/>
  <c r="E34" i="5"/>
  <c r="E69" i="5" l="1"/>
  <c r="E58" i="5"/>
  <c r="E55" i="5"/>
  <c r="E52" i="5"/>
  <c r="E50" i="5"/>
  <c r="E51" i="5"/>
  <c r="E29" i="5"/>
  <c r="E30" i="5"/>
  <c r="E54" i="5"/>
  <c r="E66" i="5"/>
  <c r="E67" i="5"/>
  <c r="E45" i="5"/>
  <c r="E41" i="5"/>
  <c r="E26" i="5"/>
  <c r="E56" i="5"/>
</calcChain>
</file>

<file path=xl/comments1.xml><?xml version="1.0" encoding="utf-8"?>
<comments xmlns="http://schemas.openxmlformats.org/spreadsheetml/2006/main">
  <authors>
    <author/>
  </authors>
  <commentList>
    <comment ref="H9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Замінити на індикатор "% задоволеності потреби в отриманні  послуг що надаються  фахівцями з супроводу ветеранів
======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1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ID#AAABy8e9wHg
Економвідділ БМР    (2026-01-22 11:52:11)
Замінити на Служба управління персоналом</t>
        </r>
      </text>
    </comment>
  </commentList>
</comments>
</file>

<file path=xl/sharedStrings.xml><?xml version="1.0" encoding="utf-8"?>
<sst xmlns="http://schemas.openxmlformats.org/spreadsheetml/2006/main" count="2531" uniqueCount="1160">
  <si>
    <t>№п/п</t>
  </si>
  <si>
    <t>Оперативна ціль на досягнення якої спрямований проєкт</t>
  </si>
  <si>
    <t>Завдання стратегії</t>
  </si>
  <si>
    <t>Назва проєкту місцевого розвитку</t>
  </si>
  <si>
    <t>Період реалізації проєкту місцевого розвитку</t>
  </si>
  <si>
    <t>Виконавці ( вразі визначення)</t>
  </si>
  <si>
    <t>Індикатори (показники) результативності</t>
  </si>
  <si>
    <t>1.1 – Впізнавана і прозора громада</t>
  </si>
  <si>
    <t>1.1.1 –Реалізувати політику відкритих даних</t>
  </si>
  <si>
    <t xml:space="preserve">-Створення онлайн-платформи відкритих даних БМР </t>
  </si>
  <si>
    <t>2025-2027</t>
  </si>
  <si>
    <t>Сектор цифровізації</t>
  </si>
  <si>
    <t>Частота оновлення даних (з певною періодичністю).</t>
  </si>
  <si>
    <t>-Приєднання до Міжнародної хартії відкритих даних</t>
  </si>
  <si>
    <t xml:space="preserve">Управління міжнародного співробітництва, економічного аналізу та стратегічних комунікацій </t>
  </si>
  <si>
    <t xml:space="preserve">-Організація тренінгів та семінарів для працівників ОМС, бізнесу та громадян </t>
  </si>
  <si>
    <t xml:space="preserve">Служба управління персоналом </t>
  </si>
  <si>
    <t>1.1.3 -Забезпечити відкритість та доброчесність влади для укріплення довіри громадян.</t>
  </si>
  <si>
    <t>-Створення навчального курсу для активних мешканців громади з доброчесності, в тому числі з управління корупційними ризиками</t>
  </si>
  <si>
    <t xml:space="preserve">Головний спеціаліст з питань запобігання та виявлення корупції </t>
  </si>
  <si>
    <t>-Створення та впровадження інтегрованої геопросторової системи управління муніципальним майном та ресурсами</t>
  </si>
  <si>
    <t xml:space="preserve">Відділ землевпорядкування, кадастру та екології Відділ містобудування та архітектури </t>
  </si>
  <si>
    <t>-Впровадження системи електронного голосування для громадських обговорень і петицій</t>
  </si>
  <si>
    <t>1.2 - Громада взаємної довіри та взаємодопомоги</t>
  </si>
  <si>
    <t>1.2.3 -Забезпечити розвиток громадянського суспільства на території громади</t>
  </si>
  <si>
    <t xml:space="preserve">-Створення онлайн платформи для збору та обміну ідей та пропозицій від громадян </t>
  </si>
  <si>
    <t>Управління міжнародного співробітництва, економічного аналізу та стратегічних комунікацій Сектор цифровізації</t>
  </si>
  <si>
    <t xml:space="preserve">-Впровадження системи електронного голосування для громадських обговорень і петицій </t>
  </si>
  <si>
    <t>Сектор цифровізації.</t>
  </si>
  <si>
    <t>-Створення мережі громадських просторів на території БМТГ</t>
  </si>
  <si>
    <t>1.3 – Розумно спланована та комфортна для проживання громада</t>
  </si>
  <si>
    <t>-Розроблення комплексного плану просторового розвитку території БМТГ</t>
  </si>
  <si>
    <t xml:space="preserve">Відділ містобудування та архітектури </t>
  </si>
  <si>
    <t>-Визначення та розробка проектної документації із створення центру громади і населених пунктів громади та інших об’єктів будівництва</t>
  </si>
  <si>
    <t>1.3.2 – Розробити плани водопостачання/ водовідведення в місцях індивідуальної забудови</t>
  </si>
  <si>
    <t>-Розроблення ПКД для забезпечення водопостачання/ водовідведення в місцях нової індивідуальної забудови</t>
  </si>
  <si>
    <t xml:space="preserve">Управління капітального будівництва </t>
  </si>
  <si>
    <t>1.3.4 – Забезпечити відновлення об’єктів транспортної інфраструктури і транспортне сполучення між населеними пунктами в громаді</t>
  </si>
  <si>
    <t>-Визначення місць і розробка ПКД (схема організації дорожнього руху) для створення безпечної дорожньої інфраструктури</t>
  </si>
  <si>
    <t>Відділ землевпорядкування</t>
  </si>
  <si>
    <t>Відділ містобудування та архітектури</t>
  </si>
  <si>
    <t>-Розроблення проєкту будівництва велосипедних доріжок «Велосипедом до школи»</t>
  </si>
  <si>
    <t>-Розроблення проєкту велосипедних туристичних маршрутів відповідно до проєкту «Долина двох рік»</t>
  </si>
  <si>
    <t xml:space="preserve">Управління культури, молоді та спорту Відділ містобудування та архітектури </t>
  </si>
  <si>
    <t>-Проведення будівництва автомобільної дороги від автомобільної дороги Т-10-12 Київ-Боярка до автомобільної дороги О101317 Тарасівка-Круглик-Хотів з проходженням через м.Боярка та с.Тарасівка Київської області</t>
  </si>
  <si>
    <t>Управління капітального будівництва</t>
  </si>
  <si>
    <t xml:space="preserve">-Проведення капітального ремонту доріг в м.Боярка по вул.: Гоголя, Франка, Газова, Вербна та вул.Симоненка в с.Забір’я </t>
  </si>
  <si>
    <t>1.3.5 –Скоротити популяцію безпритульних тварин</t>
  </si>
  <si>
    <t>-Створення «Центру адопції тварин та гуманне поводження з безпритульними тваринами»</t>
  </si>
  <si>
    <t xml:space="preserve">Управління розвитку інфраструктури та житлово-комунального господарства </t>
  </si>
  <si>
    <t>1.4 – Громада культури і духовності</t>
  </si>
  <si>
    <t>1.4.1 – Забезпечити збереження і розвиток наявних культурно-мистецьких закладів, об’єктів культурної спадщини і забезпечити створення нових культурних об’єктів, просторів</t>
  </si>
  <si>
    <t>-Встановлення арт-об’єктів у місцях знакових подій на території БМТГ</t>
  </si>
  <si>
    <t xml:space="preserve">Управління культури, молоді та спорту </t>
  </si>
  <si>
    <t xml:space="preserve">-Встановлення пам’ятних знаків на території БМТГ </t>
  </si>
  <si>
    <t xml:space="preserve"> Реконструкція громадського будинку (селищної ради) (реконструкція), за адресою: с. Дзвінкове, вул. Грушевського, 32</t>
  </si>
  <si>
    <t xml:space="preserve"> Капітальний ремонт (термосанація) приміщення КЗ "Боярська публічна бібліотека" Боярської міської ради за адресами: м. Боярка, вул. С. Петлюри, 41 та вул.Молодіжна, 77</t>
  </si>
  <si>
    <t>Реконструкція  будівлі «Жорнівського клубу»  за адресою: с. Жорнівка, вул. Л.Українки,2</t>
  </si>
  <si>
    <t>2.1 – Громада з розвинутим підприємництвом та сприятливим інвестиційним кліматом</t>
  </si>
  <si>
    <t>2.1.1 – Розробити інвестиційний паспорт громади</t>
  </si>
  <si>
    <t>-Розроблення інвестиційного паспорту громади</t>
  </si>
  <si>
    <t>Всі структурні підрозділи БМР</t>
  </si>
  <si>
    <t xml:space="preserve">2.1.2 – Забезпечити сприяння розвитку підприємництва. </t>
  </si>
  <si>
    <t>-Організація тренінгів та семінарів для бізнесу та громадян</t>
  </si>
  <si>
    <t>(БО Фонд Боярської громади)</t>
  </si>
  <si>
    <t>-Створення і забезпечення функціонування офісу (інкубатору) підтримки розвитку підприємництва</t>
  </si>
  <si>
    <t>2.1.3 – Забезпечити розвиток інфраструктури для ведення підприємництва.</t>
  </si>
  <si>
    <t>-Створення місць на території БМТГ для проведення ярмарків і реалізації продукції особистих селянських господарств</t>
  </si>
  <si>
    <t>2.2 – Цифрова громада</t>
  </si>
  <si>
    <t>2.2.1 – Забезпечити управління громадою через сучасні цифрові інструменти, зокрема АІ (Штучний інтелект)</t>
  </si>
  <si>
    <t xml:space="preserve">-Проведення аудиту стану інформатизації та цифровізації у громаді </t>
  </si>
  <si>
    <t>-Впровадження системи електронного документообігу в усіх виконавчих органах БМТГ та їх комунальних підприємствах з інтеграцією між ними</t>
  </si>
  <si>
    <t>-Створення та впровадження інтегрованої інформаційної системи робочого простору(Workspace) ОМС</t>
  </si>
  <si>
    <t>- Запровадження елементів АІ (Штучного інтелекту) в роботі виконавчих органів</t>
  </si>
  <si>
    <t>2.2.2 – Підвищити рівень цифрової компетентності працівників ОМС і мешканців громади</t>
  </si>
  <si>
    <t>-Організація тренінгів та семінарів для працівників ОМС, бізнесу та громадян</t>
  </si>
  <si>
    <t>2.2.3 – Забезпечити переведення пріоритетних публічних послуг в електронну форму</t>
  </si>
  <si>
    <t>2.3 – Енергоощадна і «зелена» громада</t>
  </si>
  <si>
    <t>2.3.1 – Забезпечити належне функціонування існуючих об’єктів водопостачання, водовідведення та теплопостачання з урахуванням сучасних технологій  енергоощадності</t>
  </si>
  <si>
    <t>-Розроблення ПКД для реконструкції існуючих систем водопостачання та водовідведення з урахуванням сучасних енергоефективних технологій на території БМТГ</t>
  </si>
  <si>
    <t xml:space="preserve">Управління розвитку інфраструктури та житлово-комунального господарства, Управління капітального </t>
  </si>
  <si>
    <t>(КП «БМЕСК»)</t>
  </si>
  <si>
    <t>-Розроблення ПКД для проведення реконструкції мереж газопостачання, водопостачання та водовідведення на території БМТГ</t>
  </si>
  <si>
    <t xml:space="preserve">-Заміна азбестоцементних труб вул. Волошкова, вул. Незалежності, вул. Лінійна, вул. Пастернака, вул. Євгена Зозулі, вул. Свободи, вул. Вокзальна, вул. Січових Стрільців, вул. Прорізна, </t>
  </si>
  <si>
    <t xml:space="preserve"> Управління капітального будівництва</t>
  </si>
  <si>
    <t xml:space="preserve">-Будівництво станції очистки води №3, розташованої за адресою: 08150, Київська область, м. Боярка, вулиця Соборності,49 </t>
  </si>
  <si>
    <t xml:space="preserve"> Управління капітального будівництва </t>
  </si>
  <si>
    <t>-Будівництво станції очистки води №5, розташованої за адресою: 08150, Київська область, м. Боярка, вулиця Магістральна,49а</t>
  </si>
  <si>
    <t>Управління розвитку інфраструктури та житлово-комунального господарства, Управління капітального будівництва</t>
  </si>
  <si>
    <t>-Розробка ПКД для будівництва станції очистки води на водопровідних мережах в  с. Тарасівка: свердловина №2104 пров. Погребного;</t>
  </si>
  <si>
    <t>с. Новосілки:свердловина вул. Дачна 2Б</t>
  </si>
  <si>
    <t>с. Княжичі: свердловина б/н</t>
  </si>
  <si>
    <t>Капітальний ремонт ПНС в місті Боярка в місті Боярка (15 штук)</t>
  </si>
  <si>
    <t>ПНС-2: м. Боярка, вул. Молодіжна, 72/2</t>
  </si>
  <si>
    <t>ПНС-3: м. Боярка, вул. Гоголя, 78/3</t>
  </si>
  <si>
    <t>ПНС-4: м. Боярка, вул. Варшавська, 10/4</t>
  </si>
  <si>
    <t>ПНС-5: м. Боярка, вул. Сєдова 9/5</t>
  </si>
  <si>
    <t>ПНС-6:  м. Боярка,вул. Дежньова 9/5</t>
  </si>
  <si>
    <t xml:space="preserve">ПНС-7: м. Боярка, </t>
  </si>
  <si>
    <t>вул. Білогородська 25/7</t>
  </si>
  <si>
    <t>ПНС-8: м. Боярка, вул. Білогородська, 21/8</t>
  </si>
  <si>
    <t>ПНС-9: м. Боярка, вул.Ворошилова,26/9</t>
  </si>
  <si>
    <t xml:space="preserve">ПНС-10: м. Боярка , </t>
  </si>
  <si>
    <t>вул. Чернишевського,2в</t>
  </si>
  <si>
    <t>ПНС-11: м. Боярка , вул. Гоголя,58</t>
  </si>
  <si>
    <t>ПНС-12: м. Боярка, вул. Білогородська, 144</t>
  </si>
  <si>
    <t xml:space="preserve">ПНС-13: м. Боярка, вул. Волгоградська, 20  </t>
  </si>
  <si>
    <t xml:space="preserve">ПНС-14: м. Боярка, вул. Молодіжна,77      </t>
  </si>
  <si>
    <t>ПНС-15: м. Боярка, вул.Хмельницького,98</t>
  </si>
  <si>
    <t xml:space="preserve">Заміна пожежних гідрантів </t>
  </si>
  <si>
    <t>Проведено заміна пожежних гідрантів     (95 штук)</t>
  </si>
  <si>
    <t>Встановлення вузлів комерційного обліку :</t>
  </si>
  <si>
    <t>в багатоповерхових будівлях,</t>
  </si>
  <si>
    <t>в кожній квартирі з автоматичним передаванням даних (71 штук)</t>
  </si>
  <si>
    <t xml:space="preserve">-вузлів комерційного обліку в приватних будівлях з автоматичним передаванням даних </t>
  </si>
  <si>
    <t xml:space="preserve">Встановлення системи диспетчеризації свердловин, ВНС та ПНС </t>
  </si>
  <si>
    <t>Реконструкція водопровідно-насосних станцій (насоси, будівлі)</t>
  </si>
  <si>
    <t>ВНС-2: в лісі</t>
  </si>
  <si>
    <t>ВНС-3: Соборності 49</t>
  </si>
  <si>
    <t>ВНС-4: Білогородська 63</t>
  </si>
  <si>
    <t>ВНС-5 Магістральна 49-а</t>
  </si>
  <si>
    <t xml:space="preserve">Реконструкція резервуарів чистої води (РЧВ) на водопровідно-насосних станціях </t>
  </si>
  <si>
    <t xml:space="preserve">Капітальний ремонт  водопровідних веж </t>
  </si>
  <si>
    <t>в м. Боярка: Кібенка 74а</t>
  </si>
  <si>
    <t>с. Тарасівка 2 вежі (школа, молокозавод)</t>
  </si>
  <si>
    <t>с. Забір’є(поле)</t>
  </si>
  <si>
    <t>с. Княжичі (школа)</t>
  </si>
  <si>
    <t>с. Новосілки (поле)</t>
  </si>
  <si>
    <t>-Заміна водогону від ВНС-2 до ВНС-3</t>
  </si>
  <si>
    <t xml:space="preserve">-Заміна водопровідних мереж в історичній частині міста Боярка </t>
  </si>
  <si>
    <t xml:space="preserve">-Заміна водопровідних мереж в   с. Тарасівка, с. Забір’я, с. Княжичі, с. Новосілки </t>
  </si>
  <si>
    <t>Модернізація очисних споруд в місті Боярка за адресою: м. Боярка, вул. Білогородська 164</t>
  </si>
  <si>
    <t>Реконструкція КНС в м. Боярка, с. Тарасівка, с. Забір’я (насоси, будівлі) (КНС-1, КНС-3, КНС-5, КНС-6, КНС-7, КНС-8, КНС-9, КНС-10)</t>
  </si>
  <si>
    <t>КНС-1: м. Боярка, вул. Ярослава Мудрого, 2а (Дежньова)</t>
  </si>
  <si>
    <t>КНС-3: м. Боярка, вул. Білогородська, 17-а</t>
  </si>
  <si>
    <t>КНС-5: м. Боярка, вул. Молодіжна,7-а</t>
  </si>
  <si>
    <t>КНС-6: м. Боярка, вул. Молодіжна,7-б</t>
  </si>
  <si>
    <t>КНС-7: м. Боярка, вул. Білогородська 51/7</t>
  </si>
  <si>
    <t>КНС-8: м. Боярка, вул. Хрещатик,103-а</t>
  </si>
  <si>
    <t>КНС-9: територія заводу Арксі</t>
  </si>
  <si>
    <t>КНС-10: м. Боярка, вул. Ніни Харчук(Кооперативна)</t>
  </si>
  <si>
    <t>Будівництво станції прийому стоків на очисні споруди міста Боярка</t>
  </si>
  <si>
    <t>Очисні споруди м. Боярка : Білогородська 164</t>
  </si>
  <si>
    <t>-Реконструкція установки знезараження стоків з урахуванням сучасних енергоефективних технологій</t>
  </si>
  <si>
    <t xml:space="preserve">Управління розвитку інфраструктури та житлово-комунального господарства, Управління капітального будівництва </t>
  </si>
  <si>
    <t>-Розроблення ПКД для виконання капітального ремонту КНС-2 та КНС-4 на території БМТГ</t>
  </si>
  <si>
    <t>КНС-2: м. Боярка, вул. Незалежності, 48</t>
  </si>
  <si>
    <t>КНС-4: м. Боярка, вул. Варшавська,10(Полярна)</t>
  </si>
  <si>
    <t>Заміна каналізаційних мереж в селі Забір’я, Тарасівка</t>
  </si>
  <si>
    <t xml:space="preserve">Прокладання каналізаційних мереж в с. Княжичі, в с. Новосілки </t>
  </si>
  <si>
    <t>Заміна існуючих каналізаційних мереж м. Боярка (безнапірних колекторів, напірних колекторів)</t>
  </si>
  <si>
    <t>Диспетчеризація систем водовідведення КНС</t>
  </si>
  <si>
    <t>Реконструкція (герметизація) каналізаційних колодязів</t>
  </si>
  <si>
    <t xml:space="preserve">Встановлення запірних арматур на ввідних трубопроводах КНС </t>
  </si>
  <si>
    <t>Реконструкція ТП</t>
  </si>
  <si>
    <t>Заміна кабельних ліній 10 кВ</t>
  </si>
  <si>
    <t xml:space="preserve">Проведено заміну на очисних спорудах, ВНС-2, ВНС-3 </t>
  </si>
  <si>
    <t>Адреса: ВНС-2 - в лісі</t>
  </si>
  <si>
    <t>ВНС-3 -  Соборності 49</t>
  </si>
  <si>
    <t xml:space="preserve">Заміна кабельних ліній 0,4 кВ на свердловинах </t>
  </si>
  <si>
    <t xml:space="preserve">Заміна шаф управління </t>
  </si>
  <si>
    <t>Заміна повітряних ліній на кабель сіп</t>
  </si>
  <si>
    <t xml:space="preserve">Будівництво станцій очистки води ВНС 2, ВНС3, ВНС 4 і ВНС 5 </t>
  </si>
  <si>
    <t>2.3.2 – Розробити проєкти термомодернізації і термосанації закладів комунальної власності</t>
  </si>
  <si>
    <t xml:space="preserve">-Розробка ПКД з термомодернізації і термосанації закладів комунальної власності </t>
  </si>
  <si>
    <t xml:space="preserve">Управління освіти Управління капітального будівництва </t>
  </si>
  <si>
    <t>Розробка ПКД з подальшою реалізацією проєкту:</t>
  </si>
  <si>
    <t>Керуюча справами</t>
  </si>
  <si>
    <t>1. Капітальний ремонт (термосанація)</t>
  </si>
  <si>
    <t>Тарасівського ЗДО  «Віночок» Боярської міської ради, за адресою: с. Тарасівка,  пров. В. Погребного, 2а»</t>
  </si>
  <si>
    <t>2. Капітальний ремонт будівель Новосілківської гімназії  Боярської міської ради з термосанацією, за адресою: с Новосілки,  вул. Центральна, 3 А.</t>
  </si>
  <si>
    <t>3. Капітальний ремонт (термосанація) Боярського академічного ліцею «Лідер» Боярської міської ради за адресою: м. Боярка, вул. П. Сагайдачного, буд. 62;</t>
  </si>
  <si>
    <t>3.Проведено капітальний ремонт (термосанація) Боярського академічного ліцею «Лідер» (+,-)</t>
  </si>
  <si>
    <t>4. Капітальний ремонт (термосанація) Боярського академічного ліцею «Престиж» Боярської міської ради за адресою: м. Боярка, вул. Б. Хмельницького, будинок 57 А;</t>
  </si>
  <si>
    <t>4.Проведено капітальний ремонт (термосанація) Боярського академічного ліцею «Престиж» (+,-)</t>
  </si>
  <si>
    <t>5.Капітальний ремонт (термосанація)приміщень будівлі для облаштування спеціалізованої служби підтримки осіб, які постраждали від домашнього насильства за адресою: м.Боярка, вул.Дежньова, 62</t>
  </si>
  <si>
    <t>5. Проведено Капітальний ремонт приміщень будівлі для облаштування спеціалізованої служби підтримки осіб, які постраждали від домашнього насильства (+,-)</t>
  </si>
  <si>
    <t>6. Капітальний ремонт (термосанація) Тарасівського академічного ліцею за адресою: с.Тарасівка, вул.Шкільна, 2</t>
  </si>
  <si>
    <t>6. Проведено капітальний ремонт (термосанація) Тарасівського академічного ліцею (+,-)</t>
  </si>
  <si>
    <t>7. Капітальний ремонт (термосанація) ЗДО «Іскорка» за адресою: м.Боярка, вул.І.Коновальця, 3-А</t>
  </si>
  <si>
    <t>7. Проведено капітальний ремонт (термосанація) ЗДО «Іскорка» (+,-)</t>
  </si>
  <si>
    <t>8. Капітальний ремонт покрівлі в ЗДО ЦРД «Джерельце» за адресою: м.Боярка, вул.Є.Коновальця, 27а</t>
  </si>
  <si>
    <t>8. Проведено капітальний ремонт покрівлі в ЗДО ЦРД «Джерельце» (+,-)</t>
  </si>
  <si>
    <t>9. Капітальний ремонт (термосанація) Боярського академічного ліцею «Інтелект» за адресою: м.Боярка, вул. Шкільна, 28</t>
  </si>
  <si>
    <t>9. Проведено капітальний ремонт (термосанація) Боярського академічного ліцею «Інтелект» за адресою: м.Боярка, вул. Шкільна, 28 (+,-)</t>
  </si>
  <si>
    <t>10. Капітальний ремонт (термосанація) Боярського академічного ліцею «Інтелект» за адресою: м.Боярка, вул.Незалежності, 4</t>
  </si>
  <si>
    <t>10. Проведено капітальний ремонт (термосанація) Боярського академічного ліцею «Інтелект» за адресою: м.Боярка, вул.Незалежності, 4 (+,-)</t>
  </si>
  <si>
    <t>11. Капітальний ремонт (термосанація) будинку культури за адресою: с.Перевіз, вул.Центральна, 51</t>
  </si>
  <si>
    <t xml:space="preserve">11. Проведено капітальний ремонт (термосанація) будинку культури в с.Перевіз  (+,-) </t>
  </si>
  <si>
    <t>12. Капітальний ремонт (термосанація) опорного закладу освіти «Боярський академічний ліцей ім.Євгена Коновальця» за адресою:м.Боярка, вул.Грушевського, 49</t>
  </si>
  <si>
    <t>12. Проведено капітальний ремонт (термосанація) опорного закладу освіти «Боярський академічний ліцей ім.Євгена Коновальця» (+,-)</t>
  </si>
  <si>
    <t>13. Капітальний ремонт (термосанація) ЗДО «ясла-садок) «Берізка» за адресою: м.Боярка, вул.Київська, 17</t>
  </si>
  <si>
    <t>13.Проведено капітальний ремонт (термосанація) ЗДО «ясла-садок) «Берізка» (+,-)</t>
  </si>
  <si>
    <t>14. Капітальний ремонт (термосанація) корпуса поліклініки КНП «ЛІЛ» за адресою м. Боярка вул. Соборності 51;</t>
  </si>
  <si>
    <t>14. Проведено капітальний ремонт (термосанація) корпуса поліклініки КНП «ЛІЛ (+,-)</t>
  </si>
  <si>
    <t>15. Капітальний ремонт (термосанація) корпуса стаціонару КНП «ЛІЛ» за адресою м. Боярка вул. Соборності 51;</t>
  </si>
  <si>
    <t>15.Проведено капітальний ремонт (термосанація) корпуса стаціонару КНП «ЛІЛ (+,-)</t>
  </si>
  <si>
    <t>16. Реконструкція з розширенням приймального відділення КНП «ЛІЛ» за адресою м. Боярка вул. Соборності 51;</t>
  </si>
  <si>
    <t>16.Проведено реконструкцію з розширенням приймального відділення КНП «ЛІЛ (+,-)</t>
  </si>
  <si>
    <t>17. Капітальний ремонт (термосанація) Забірського опорного закладу освіти за адресою: с.Забір’я, вул. Грисюка, 2</t>
  </si>
  <si>
    <t>17. Проведено капітальний ремонт (термосанація) Забірського опорного закладу освіти (+,-)</t>
  </si>
  <si>
    <t>18. Капітальний ремонт (термосанація) Княжицької філії Забірського опорного закладу освіти за адресою: с.Княжичі, вул.Отамана Косаря, 2</t>
  </si>
  <si>
    <t>18. Проведено капітальний ремонт (термосанація) Княжицької філії Забірського опорного закладу освіти (+,-)</t>
  </si>
  <si>
    <t>2.3.3 – Встановити енергоефективне освітлення у громадських місцях, школах, лікарнях та інших об'єктах інфраструктури</t>
  </si>
  <si>
    <t>-Здійснення модернізації, реконструкції та розширення мережі вуличного освітлення в БМТГ</t>
  </si>
  <si>
    <t>Управління розвитку інфраструктури та житлово-комунального господарства.</t>
  </si>
  <si>
    <t>-Здійснення модернізації системи освітлення в школах, лікарнях та інших об’єктах інфраструктури в БМТГ</t>
  </si>
  <si>
    <t>3.1 –Громада із чистим довкіллям і адаптована до кліматичних змін</t>
  </si>
  <si>
    <t>3.1.1 – Підвищити рівень екологічної свідомості громадян</t>
  </si>
  <si>
    <t>-Створення та реалізація проєкту «Сухий струмок» у парку ім. Тараса Шевченка</t>
  </si>
  <si>
    <t xml:space="preserve">Відділ землевпорядкування, кадастру та екології </t>
  </si>
  <si>
    <t>2026-2027</t>
  </si>
  <si>
    <t>-Проведення благоустрою, модернізація та збільшення кількості зелених насаджень на території парків та скверів БМТГ</t>
  </si>
  <si>
    <t>-Визначення місць для створення нових зелених територій, парків, скверів</t>
  </si>
  <si>
    <t>3.1.3 - Створити систему управління відходами відповідно нормативно-правових актів  та місцевого плану</t>
  </si>
  <si>
    <t xml:space="preserve">-Розроблення Місцевого плану управління відходами у БМТГ </t>
  </si>
  <si>
    <t>Управління розвитку інфраструктури та житлово-комунального господарства</t>
  </si>
  <si>
    <t xml:space="preserve">(КП «БМЕСК») </t>
  </si>
  <si>
    <t>3.2 –Стійка до сучасних викликів громада</t>
  </si>
  <si>
    <t xml:space="preserve">3.2.2 – Забезпечити мешканців громади питною водою у кризовий період </t>
  </si>
  <si>
    <t>-Будівництво на території громади бюветів з питною водою</t>
  </si>
  <si>
    <t>3.3 –Безпечна та безбар’єрна громада для кожного</t>
  </si>
  <si>
    <t xml:space="preserve">3.3.1 – Підвищити рівень відчуття безпеки серед мешканців громади </t>
  </si>
  <si>
    <t xml:space="preserve">-Розбудова мережі споруд цивільного захисту населення, зокрема у закладах  комунальної власності: </t>
  </si>
  <si>
    <t xml:space="preserve">1.Кількість осіб, для яких створено найпростіше протирадіаційне укриття  № 15962 - не менше 1200 </t>
  </si>
  <si>
    <t>2.Кількість осіб, для яких створено найпростіше протирадіаційне укриття № 159533 - не менше 600</t>
  </si>
  <si>
    <t>3.Реконструкція будівлі Забірської дільничої лікарні з амбулаторією з добудовою приміщення відділення надання послуг особам, що потребують стороннього догляду (реконструкція) за адресою: Київська обл., с.Забір’я, БМТГ, вул. Гончаренка, 12а</t>
  </si>
  <si>
    <t>4.Капітальний ремонт дороги з прокладанням газопроводу для газифікації обслуговуючих кооперативів «Рябинки» та «Рябинки2» за адресою: Київська обл., БМТГ, с.Малютянка</t>
  </si>
  <si>
    <t>-Розширення мережі відеоспостереження на території БМТГ</t>
  </si>
  <si>
    <t>-Сприяння підвищенню рівня безпеки дорожнього руху</t>
  </si>
  <si>
    <t>1. Капітальний ремонт дороги за адресою: Україна, Київська область, Фастівський район, Боярська територіальна громада, м. Боярка, вул. Хрещатик,</t>
  </si>
  <si>
    <t>2. Капітальний ремонт дороги за адресою: Україна, Київська область, Фастівський район, Боярська міська територіальна громада (кадастровий номер 3222483600:06:008:0012)</t>
  </si>
  <si>
    <t>- Проведення капітального ремонту покрівель багатоповерхових житлових будівель:</t>
  </si>
  <si>
    <t xml:space="preserve">1.Капітальний ремонт покрівлі багатоквартирного житлового будинку за адресою: м. Боярка, вул. Білогородська, 23   (1 під’їзд) </t>
  </si>
  <si>
    <t>КП «БГВУЖКГ»</t>
  </si>
  <si>
    <t>Виконано роботи відповідно до проектно-кошторисної документації, орієнтовна площа яких складає: 1.вул. Білогородська, 23   (1 під’їзд)  - 350 м2;</t>
  </si>
  <si>
    <t xml:space="preserve">2.Капітальний ремонт покрівлі багатоквартирного житлового будинку за адресою: м. Боярка, вул. Білогородська, 4    (2 під’їзд); </t>
  </si>
  <si>
    <t>2.вул. Білогородська, 41   (2 під’їзд) - 500 м2;</t>
  </si>
  <si>
    <t xml:space="preserve">3.Капітальний ремонт покрівлі багатоквартирного житлового будинку за адресою: м. Боярка, вул. Білогородська, 51 корп.1;                      </t>
  </si>
  <si>
    <t>1.вул. Білогородська, 51 корп.1-500м2;</t>
  </si>
  <si>
    <t xml:space="preserve">4.Капітальний ремонт покрівлі багатоквартирного житлового будинку за адресою: м. Боярка, вул. Гоголя, 52 а     (1-2 під’їзди); </t>
  </si>
  <si>
    <t>1.вул. Гоголя, 52а  (1-2 під’їзди)-700 м2</t>
  </si>
  <si>
    <t xml:space="preserve">5.Капітальний ремонт покрівлі багатоквартирного житлового будинку за адресою: м. Боярка, вул. Симона Петлюри, 41    (1-2 під’їзди); </t>
  </si>
  <si>
    <t>6.Капітальний ремонт покрівлі багатоквартирного житлового будинку за адресою: м. Боярка,  вул. Романа Дашкевича, 3 (2 під’їзд);</t>
  </si>
  <si>
    <t>Забезпечення надійної та безаварійної роботи ліфтового господарства для задоволення потреб мешканців міста Боярка.</t>
  </si>
  <si>
    <t>Розроблено проектно-кошторисну документацію (+,-) Виконано роботи відповідно до проектно-кошторисної документації(+,-)</t>
  </si>
  <si>
    <t>Капітальний ремонт ліфтів в багатоповерхових житлових будинках міста Боярка за адресами:</t>
  </si>
  <si>
    <t>-Білогородська, 134а (1,2 під’їзд)</t>
  </si>
  <si>
    <t>-Білогородська, 134 (1,2 під’їзд);</t>
  </si>
  <si>
    <t>-Білогородська, 27 (6,5,3 під’їзд);</t>
  </si>
  <si>
    <t>-Білогородська, 25 (1,2,3під’їзд);</t>
  </si>
  <si>
    <t>-Білогородська, 23 (1,3 під’їзд);</t>
  </si>
  <si>
    <t>-Білогородська, 17 (2 під’їзд);</t>
  </si>
  <si>
    <t>-Гоголя, 78;</t>
  </si>
  <si>
    <t>-Волошкова, 20;</t>
  </si>
  <si>
    <t>-Молодіжна, 69;</t>
  </si>
  <si>
    <t>-Лінійна, 28 (3,1 під’їзд);</t>
  </si>
  <si>
    <t>-Лінійна, 30 (1,2,3,4 під’їзди);</t>
  </si>
  <si>
    <t>-Котляревського, 13 (1,2 під’їзди)</t>
  </si>
  <si>
    <t>-Білогородська, 41 (1під’їзд);</t>
  </si>
  <si>
    <t>-Гоголя, 52а (1,2 під’їзди);</t>
  </si>
  <si>
    <t>-Білогородська, 144 (1,2 під’їзд);</t>
  </si>
  <si>
    <t>-Білогородська, 51 (к.2, під’їзд 1,2; к.1, під’їзд 2,3; к.3 під’їзд 2,3) ;</t>
  </si>
  <si>
    <t>-Коновальця, 23 (під’зд 2,3,4)</t>
  </si>
  <si>
    <t>-Коновальця, 26 (під’їзд 1,2,4)</t>
  </si>
  <si>
    <t xml:space="preserve">3.3.3 –Забезпечити фізичну безбар’єрність для різних соціальних груп </t>
  </si>
  <si>
    <t xml:space="preserve">-Забезпечення безбар’єрного доступу до приміщень навчальних закладів, закладів охорони здоров’я, закладів культури та спорту: </t>
  </si>
  <si>
    <t xml:space="preserve">Управління освіти Боярської міської ради, </t>
  </si>
  <si>
    <t>1. Реконструкція громадського будинку (селищної ради) (реконструкція), за адресою: с. Дзвінкове, вул. Грушевського, 32</t>
  </si>
  <si>
    <t>2. Капітальний ремонт (термосанація) приміщення КЗ "Боярська публічна бібліотека" Боярської міської ради за адресами: м. Боярка, вул. С. Петлюри, 41 та вул.Молодіжна, 77</t>
  </si>
  <si>
    <t>3.Реконструкція  будівлі «Жорнівського клубу»  за адресою: с. Жорнівка, вул. Л.Українки,2</t>
  </si>
  <si>
    <t>4.Капітальний ремонт нежитлової будівлі з облаштуванням пункту обігріву за адресою: БМТГ с.Жорнівка, пров. Озерний, 4А</t>
  </si>
  <si>
    <t xml:space="preserve">-Розроблення проєкту «Громадські вбиральні для кожного». </t>
  </si>
  <si>
    <t>3.4 – Доступна, якісна, сучасна і адаптивна освіта для всіх вікових, соціальних та економічних груп населення</t>
  </si>
  <si>
    <t xml:space="preserve">3.4.1 – Реформувати  та удосконалити мережу закладів освіти громади </t>
  </si>
  <si>
    <t>-Розбудова мережі споруд цивільного захисту населення, зокрема у закладах  комунальної власності:</t>
  </si>
  <si>
    <t>1.Нове будівництво укриття на території Боярської загальноосвітньої школи I - III ступенів № 4 (нове будівництво) за адресою: Україна, Київська область, Фастівський район, м. Боярка, вул. Шкільна, 28</t>
  </si>
  <si>
    <t xml:space="preserve">Управління освіти  Управління капітального будівництва </t>
  </si>
  <si>
    <t>1.Побудовано укриття на території Боярської загальноосвітньої школи I - III ступенів № 4 (+,-) Площа укриття  – 573,31 м2. Кількість осіб, для яких створено укриття до 395 осіб.</t>
  </si>
  <si>
    <t>2.Нове будівництво укриття на території Боярської загальноосвітньої школи I - III ступенів № 1 (нове будівництво) за адресою: Україна, Київська область, Фастівський район, м. Боярка, вул.Лисенка, 11/23 (коригування)</t>
  </si>
  <si>
    <t xml:space="preserve">Управління освіти </t>
  </si>
  <si>
    <t>3. Реконструкція з добудовою приміщення Боярської ЗОШ І-ІІІ ступенів №1 (реконструкція) за адресою: м. Боярка, вул.Лисенка, 11/23</t>
  </si>
  <si>
    <t>4.Нове будівництво укриття на території Боярського академічного ліцею «Лідер» за адресою:м.Боярка, вул. П.Сагайдачного, 62</t>
  </si>
  <si>
    <t>5. Нове будівництво укриття на території Малютянської гімназії за адресою: с.Малютянка, вул.Перемоги, 34</t>
  </si>
  <si>
    <t>6.Нове будівництво споруди подвійного призначення із захисними властивостями ПРУ ДНЗ "Берізка" за адресою: м. Боярка, БМТГ, вул. Київська, 17</t>
  </si>
  <si>
    <t>7. Капітальний ремонт підвального приміщення подвійного призначення (облаштування найпростішого укриття) закладу дошкільної освіти (ясла-садок) комбінованого типу «Спадкоємець» за адресою: м. Боярка, вул. Молодіжна,78</t>
  </si>
  <si>
    <t>8. Капітальний ремонт підвального приміщення подвійного призначення (облаштування найпростішого укриття) закладу дошкільної освіти (ясла-садок) комбінованого типу "Казка" за адресою: м. Боярка, вул. Дачна, 38</t>
  </si>
  <si>
    <t>9.Капітальний ремонт підвального приміщення подвійного призначення (облаштування найпростішого укриття) Новосілківської гімназії за адресою: с. Новосілки, вул. Центральна, 3 А»</t>
  </si>
  <si>
    <t>10.Реконструкція Новосілківської гімназії за адресою: Київська обл.,с. Новосілки, БМТГ, вул. Центральна, 3А»</t>
  </si>
  <si>
    <t>11.Капітальний ремонт підвального приміщення (облаштування найпростішого укриття) ЗДО «Іскорка» за адресою: м.Боярка, вул.І.Котляревського, 3-А (коригування 2)</t>
  </si>
  <si>
    <t>12.Капітальний ремонт (аварійно-відновлювальні роботи) структурного підрозділу ЗДО «Котигорошко», пошкодженого в результаті збройної агресії за адресою: Київська обл., БМТГ м.Боярка,  вул.Сільгосптехнікум, 25а</t>
  </si>
  <si>
    <t>13. Капітальний ремонт харчоблоку Боярського академічного ліцею «Гармонія» Боярської міської ради, за адресою: м.Боярка, БМТГ, вул. І.Котляревського, 7</t>
  </si>
  <si>
    <t>14. Капітальний ремонт харчоблоку Боярського академічного ліцею «Інтелект» Боярської міської ради за адресою: м.Боярка, вул.Шкільна, 28</t>
  </si>
  <si>
    <t>15. Капітальний ремонт харчоблоку Боярського академічного ліцею «Інтелект» Боярської міської ради за адресою: м.Боярка, вул. Незалежності, 4</t>
  </si>
  <si>
    <t>16.Реконструкція приміщень харчоблоку опорного закладу освіти «Боярський академічний ліцей ім.Євгена Коновальця» за адресою:м.Боярка, вул.Грушевського, 49</t>
  </si>
  <si>
    <t>17. Капітальний ремонт приміщень харчоблоку Боярського академічного ліцею «Лідер» за адресою:м.Боярка, вул.Сагайдачного, 62</t>
  </si>
  <si>
    <t>18.Реконструкція приміщень харчоблоку для створення «Опорної кухні» на базі БАЛ «Престиж» БМР за адресою: м.Боярка, вул.Б.Хмельницького, 57А</t>
  </si>
  <si>
    <t>Послугами «Опорної кухні» користуються заклади  БАЛ «Інтелект» та БАЛ «Престиж»</t>
  </si>
  <si>
    <t>3.4.2 – Забезпечити створення здорового психологічного клімату в закладах освіти (в громаді)</t>
  </si>
  <si>
    <t xml:space="preserve">-Створення шкільного медіа центру для закладів освіти громади </t>
  </si>
  <si>
    <t>-Створення центру професійного розвитку педагогічних працівників</t>
  </si>
  <si>
    <t xml:space="preserve">3.4.3 –Забезпечити доступ до освіти всіх вікових груп </t>
  </si>
  <si>
    <t xml:space="preserve">-Організація регулярних хакатонів та технологічних фестивалів для різних вікових груп </t>
  </si>
  <si>
    <t>-Реалізація проєкту «Фінансова освіта в громаді»</t>
  </si>
  <si>
    <t>3.5 –Громада молоді, спорту і здорового способу життя</t>
  </si>
  <si>
    <t>3.5.1– Забезпечити діяльність і розвиток спортивної та фізкультурно - оздоровчої інфраструктури громади</t>
  </si>
  <si>
    <t>-Розширення мережі наявних спортивних майданчиків, в тому числі для занять адаптивними видами спорту, на території БМТГ</t>
  </si>
  <si>
    <t>-Будівництво треку для велосипедного спорту в парку ім. Тараса Шевченка</t>
  </si>
  <si>
    <t>3.5.2 – Розширити мережу громадських та молодіжних просторів</t>
  </si>
  <si>
    <t>-Створення мережі молодіжних і громадських просторів на території БМТГ</t>
  </si>
  <si>
    <t>Управління культури, молоді та спорту</t>
  </si>
  <si>
    <t>-Створення літньої сцени-амфітеатру</t>
  </si>
  <si>
    <t>Відділ землевпорядкування, кадастру та екології.</t>
  </si>
  <si>
    <t>Відділ архітектури та будівництва.</t>
  </si>
  <si>
    <t>3.5.3 –Забезпечити розвиток туризму на території громади</t>
  </si>
  <si>
    <t>3.6 –Медичні установи надають якісні послуги по збереженню та відновленню здоров’я</t>
  </si>
  <si>
    <t>3.6.3 – Забезпечити розвиток закладів реабілітаційного напрямку</t>
  </si>
  <si>
    <t xml:space="preserve">Сектор охорони здоров’я </t>
  </si>
  <si>
    <t xml:space="preserve">3.7. -Соціальні послуги та соціальне забезпечення доступне для кожного в громаді </t>
  </si>
  <si>
    <t>3.7.3 – Сприяти адаптації і поверненню ветеранів до цивільного життя</t>
  </si>
  <si>
    <t>-Створення ветеранського простору для ефективної психологічної, професійної реабілітації, реадаптації та соціально-економічної реінтеграції ветеранів війни</t>
  </si>
  <si>
    <t xml:space="preserve">Управління соціального захисту населення </t>
  </si>
  <si>
    <t>Оперативна ціль на досягнення якої спрямована програма</t>
  </si>
  <si>
    <t>Назва програми місцевого розвитку</t>
  </si>
  <si>
    <t>Період реалізації</t>
  </si>
  <si>
    <t xml:space="preserve">Відповідальний за виконання </t>
  </si>
  <si>
    <t xml:space="preserve">Виконавці </t>
  </si>
  <si>
    <t>( реалізацію)</t>
  </si>
  <si>
    <t>(в разі визначення)</t>
  </si>
  <si>
    <t xml:space="preserve">Виконавчий комітет </t>
  </si>
  <si>
    <t xml:space="preserve">КП «БІЦ» </t>
  </si>
  <si>
    <t>Збільшення фінансової підтримки кількості підписників КП «БІЦ» «Інформаційна прозорість» ≥10 %</t>
  </si>
  <si>
    <t>Відділ міжнародного співробітництва та протоколу</t>
  </si>
  <si>
    <t xml:space="preserve">Кількість міжнародних заходів, в яких громада брала участь: ≥ 20 в рік. </t>
  </si>
  <si>
    <t xml:space="preserve">Кількість укладених угод про наміри та співробітництво: ≥ 2 в рік </t>
  </si>
  <si>
    <t>Кількість делегацій, що відвідали громаду: ≥ 3 в рік</t>
  </si>
  <si>
    <t>Відділ стратегічних комунікацій</t>
  </si>
  <si>
    <t>Частка активної аудиторії, яка взаємодіяла з офіційними каналами громади (сайт, соцмережі, розсилки) ≥.50%</t>
  </si>
  <si>
    <t>Розроблено брендбук громади (+,-)</t>
  </si>
  <si>
    <t>Кількість культурних, економічних та соціальних заходів, організованих громадою: ≥ 10 в рік .</t>
  </si>
  <si>
    <t>Впізнаваність громади за межами громади  ≥ 5 в рік .</t>
  </si>
  <si>
    <t>Здійснено заходи в межах програми: (+,-)</t>
  </si>
  <si>
    <t>Рівень покриття аудиторії (опитування серед громадян) – 35%.</t>
  </si>
  <si>
    <t>Програма сприяння розвитку волонтерства БМТГ 2025-2027</t>
  </si>
  <si>
    <t>Управління соціального захисту населення</t>
  </si>
  <si>
    <t>Кількість волонтерських заходів, організованих протягом року, та кількість залучених до них осіб - 12.</t>
  </si>
  <si>
    <t xml:space="preserve">Реалізовано затверджену містобудівну документацію (+,-). </t>
  </si>
  <si>
    <t>Реалізація проєктної документації на будівництво об’єктів (+,-)</t>
  </si>
  <si>
    <t>Програма комплексного відновлення території БМТГ</t>
  </si>
  <si>
    <t>Затверджено програму комплексного відновлення території БМТГ (+,-).</t>
  </si>
  <si>
    <t>впорядкування, раціональне використання та охорона земель</t>
  </si>
  <si>
    <t>наповнення міського бюждету за рахунок плати за землю</t>
  </si>
  <si>
    <t>Збільшення ефективності використання громадського (пасажирського) транспорту на 20%.</t>
  </si>
  <si>
    <t>Програма охорони та збереження культурної спадщини БМТГ на 2023-2027 р</t>
  </si>
  <si>
    <t>Управління культури , молоді та спорту</t>
  </si>
  <si>
    <t xml:space="preserve">Управління культури , молоді та </t>
  </si>
  <si>
    <t xml:space="preserve">Проведено облік об’єктів культурної спадщини (+/-). Виготовлено охоронні договори на об’єкти культурної спадщини (+/-). </t>
  </si>
  <si>
    <t>2023-2027</t>
  </si>
  <si>
    <t>Проведено інвентаризацію та виготовлення технічної документації на об’єкти культурної спадщини на 4 од.</t>
  </si>
  <si>
    <t>Програма розвитку мікро-, малого – та середнього підприємництва 2025-2027</t>
  </si>
  <si>
    <t>Відділ економічного аналізу та стратегічного планування</t>
  </si>
  <si>
    <t>Кількість зареєстрованих СПД ≥  9454</t>
  </si>
  <si>
    <t>Кількість підприємців, які взяли участь у навчальних програмах або тренінгах для розвитку бізнесу ≥ 300.</t>
  </si>
  <si>
    <t>Підвищено ефективність внутрішніх процесів:</t>
  </si>
  <si>
    <t>-Відсоток посадових осіб ОМС, технічно підключених до системи електронного документообігу – не менше 90%</t>
  </si>
  <si>
    <t>-Забезпечено стабільне функціонування та технічний супровід оновленого офіційного веб-сайту громади (+/-).</t>
  </si>
  <si>
    <t>Зміцнено інституційну спроможность та безпеку:</t>
  </si>
  <si>
    <t>-Розроблено та затверджено внутрішню Політику з кібербезпеки в ОМС (+/-).</t>
  </si>
  <si>
    <t>-Здійснено підключення до системи інформування про кіберінциденти CERT-UA (+/-).</t>
  </si>
  <si>
    <t>-Підвищено кваліфікацію щонайменше 2 – х працівників сектору цифровізації у сфері системного адміністрування та/або кібербезпеки.</t>
  </si>
  <si>
    <t>Розвиток цифрових навичок та відкритості (базовий рівень):</t>
  </si>
  <si>
    <t>-Проведено інформаційні заходи з популяризації використання платформи «Дія.Цифрова освіта» серед працівників ОМС та мешканців (+/-)..</t>
  </si>
  <si>
    <t>7</t>
  </si>
  <si>
    <t>2.3 –Енергоощадна і «зелена» громада</t>
  </si>
  <si>
    <t xml:space="preserve">Частка відремонтованих або модернізованих комунальних мереж (водопостачання, водовідведення, тепломережі) збільшено на 10%. Частка аварій або збоїв у постачанні комунальних послуг на рік зменшена до 10%. </t>
  </si>
  <si>
    <t>2022-2025</t>
  </si>
  <si>
    <t xml:space="preserve">Програма фінансової підтримки КП «БМЕСК» БМР </t>
  </si>
  <si>
    <t xml:space="preserve">КП «БМЕСК» </t>
  </si>
  <si>
    <t>Сума коштів, виділених на підтримку КП «БМЕСК» протягом року ≥ 800 тис.грн.</t>
  </si>
  <si>
    <t>Відсоток випадків, коли послуги надаються без порушення встановлених термінів – 100%.</t>
  </si>
  <si>
    <t>Висвітлено інформаційні матеріали щодо підвищення рівня екологічної свідомості громадян ≥ 4 в рік</t>
  </si>
  <si>
    <t>Кількість зелених насаджень збільшена мінімум на 75  од</t>
  </si>
  <si>
    <t xml:space="preserve">Кількість збережених або очищених водних об'єктів (озера, річки, ставки) у громаді до 2 од. </t>
  </si>
  <si>
    <t>Зменшено кількість несанкціонованих сміттєзвалищ та шкідливих викидів у водойми ≥ 70%.</t>
  </si>
  <si>
    <t>КП «Громада»</t>
  </si>
  <si>
    <t>Розчищено берегові ліні ≥ 70%..</t>
  </si>
  <si>
    <t xml:space="preserve">Програма забезпечення продовольчої безпеки 2025-2027 (без фінансування) </t>
  </si>
  <si>
    <t xml:space="preserve">Доступність продовольчих товарів для мешканців громади ≥ 70%. </t>
  </si>
  <si>
    <t>Кількість заходів, спрямованих на допомогу малозабезпеченим верствам населення ≥ 1 в рік</t>
  </si>
  <si>
    <t>Кількість проведених перевірок на реагування КП під час надзвичайних ситуацій ≥ 1.</t>
  </si>
  <si>
    <t>Програма поліцейський офіцер громади на 2022-2025 р</t>
  </si>
  <si>
    <t>Частка правопорушень (особливо дрібних правопорушень, порушень громадського порядку) на території громади після впровадження програми зменшена на 10%.</t>
  </si>
  <si>
    <t xml:space="preserve">Рівень задоволеності мешканців доступними офіційними цифровими інструментами громади (веб-сайт, канали комунікації) ≥ 60% за результатами опитування. </t>
  </si>
  <si>
    <t>Проведено щонайменше 2 інформаційні заходи для населення щодо кібербезпеки та захисту персональних даних (+/-)</t>
  </si>
  <si>
    <t>Програма «Безбар’єрна Боярська міська територіальна громада» на 2021-2025 р</t>
  </si>
  <si>
    <t xml:space="preserve">Відсоток громадських будівель (школи, лікарні, адміністративні будівлі), оснащених безбар'єрними умовами (пандуси, ліфти, ширші двері тощо) – 80%. Кількість парків, вулиць, тротуарів, що були адаптовані для людей з обмеженими можливостями (тактильні покриття, спеціальні зони) ≥ 6. </t>
  </si>
  <si>
    <t>3.4 –Доступна, якісна, сучасна і адаптивна освіта для всіх вікових, соціальних та економічних груп населення</t>
  </si>
  <si>
    <t>Програма реформування системи шкільного харчування на період до 2027 р в закладах загальної середньої освіти БМТГ</t>
  </si>
  <si>
    <t xml:space="preserve">Частка закладів, що відповідають вимогам НАССР ≥100% . </t>
  </si>
  <si>
    <t>Кількість проведених уроків, тренінгів чи інформаційних кампаній для учнів щодо здорового харчування ≥ 3 .</t>
  </si>
  <si>
    <t>Програма розвитку системи освіти на території БМТГ2024-2025</t>
  </si>
  <si>
    <t>Рівень задоволення учнів та батьків якістю освіти в закладах громади (за результатами опитувань) – 80%.</t>
  </si>
  <si>
    <t>Частка навчальних закладів, в яких проведено ремонтні роботи або модернізацію інфраструктури (оновлення класів, обладнання, техніки) ≥ 90%. Частка учнів, залучених до позашкільних програм (кружків, секцій, творчих колективів) та їх досягнення в різних конкурсах ≥ 80%.</t>
  </si>
  <si>
    <t>Програма розвитку волейболу на території БМТГ на 2021-2025 р</t>
  </si>
  <si>
    <t>Кількість спортивних команд ≥ 4 од (в рік)</t>
  </si>
  <si>
    <t>Кількість спортивних команд  ≥ 4 од (в рік)</t>
  </si>
  <si>
    <t>Кількість спортивних заходів із залученням футбольних команд ≥ 12 од (в рік)</t>
  </si>
  <si>
    <t>Молодь приймає участь у житті громади. Збільшення кількості здобувачів освіти, задіяних у проектах на 10% (в рік)</t>
  </si>
  <si>
    <t>Кількість організованих заходів: ≥ 10, в т.ч. національно-патріотичних заходів:  ≥ 5 (в рік)</t>
  </si>
  <si>
    <t>За високі досягнення у навчанні, подарунками заохочено ≥ 45 випускників закладів освіти (в рік)</t>
  </si>
  <si>
    <t>Програма підтримки обдарованих дітей та молоді БМТГ на 2025-2027 р</t>
  </si>
  <si>
    <t>Кількість підтриманих обдарованих дітей і молоді: ≥ 25 осіб.</t>
  </si>
  <si>
    <t>Розроблено туристичний маршрут ≥ 1</t>
  </si>
  <si>
    <t>Виготовлено та встановлено інформаційні стенди ≥ 5 од.</t>
  </si>
  <si>
    <t xml:space="preserve">Сектор охорони здоров’я виконавчого комітету </t>
  </si>
  <si>
    <t xml:space="preserve">Розмір фінансування КНП «ЦПМСД» з місцевого бюджету порівняно з попереднім роком збільшено  на 35% до запланованого. </t>
  </si>
  <si>
    <t>Сектор охорони здоров’я виконавчого комітету</t>
  </si>
  <si>
    <t>Сектор охорони здоров’я</t>
  </si>
  <si>
    <t>Обсяг фінансування програми з місцевого бюджету — ціль: 14800,00 тис грн.</t>
  </si>
  <si>
    <t xml:space="preserve">Сектор охорони здоров’я Сектор охорони здоров’я виконавчого комітету </t>
  </si>
  <si>
    <t>Розмір фінансування КНП «ЛІЛ» з місцевого бюджету порівняно з попереднім роком збільшено  на 35% до запланованого.</t>
  </si>
  <si>
    <t xml:space="preserve">Розмір фінансування КНП «Стоматологічна поліклініка» з місцевого бюджету порівняно з попереднім роком збільшено  на 35%.. </t>
  </si>
  <si>
    <t>Розмір використання передбачених коштів за програмою у %% до за планованого.</t>
  </si>
  <si>
    <t>3.7 –Соціальні послуги та соціальне забезпечення доступне для кожного в громаді</t>
  </si>
  <si>
    <t xml:space="preserve">Програма соціальної підтримки населення БМТГ «Турбота» 2025-2027 </t>
  </si>
  <si>
    <t>Щорічне збільшення обсягу фінансування для надання допомоги – 15%</t>
  </si>
  <si>
    <t xml:space="preserve">Програма розвитку надання соціальних послуг в БМТГ 2025-2027 </t>
  </si>
  <si>
    <t xml:space="preserve">Кількість соціальних послуг, відповідно визначення потреб громади збільшено на ≥ 5. </t>
  </si>
  <si>
    <t xml:space="preserve">Загальна кількість осіб, які скористалися соціальними послугами в рамках програми (діти, літні люди, люди з інвалідністю): ≥ 2900. </t>
  </si>
  <si>
    <t xml:space="preserve">Кількість виїзних прийомів або мобільних соціальних послуг, організованих для жителів віддалених селищ чи маломобільних груп: ≥12. Кількість проведених інформаційних кампаній, спрямованих на інформування громадян про доступні соціальні послуги. </t>
  </si>
  <si>
    <t>К-ть додаткових фінансових ресурсів (гранти, партнерства), для розвитку соціальних послуг: ≥ 3.</t>
  </si>
  <si>
    <t>Частка громадян, що скористались правом на пільгове перевезення : ≥85%</t>
  </si>
  <si>
    <t>Загальний обсяг коштів, передбачених на компенсацію перевезень — ціль: 4,5 млн грн.</t>
  </si>
  <si>
    <t>Загальний обсяг коштів, передбачених на компенсацію перевезень — ціль: 6 млн грн.</t>
  </si>
  <si>
    <t>Програма інтеграції ВПО в БМТГ 2024-2026</t>
  </si>
  <si>
    <t>Програма супроводу та взаємодії з ветеранами і членами їх родин 2025-2027</t>
  </si>
  <si>
    <t>Управління соціального захисту населення. Відповідні підрозділи БМР та Виконавчого комітету.</t>
  </si>
  <si>
    <t>Комплексна програма забезпечення прав дітей «Щаслива дитина – успішна родина» 2022-2026</t>
  </si>
  <si>
    <t xml:space="preserve">Служба у справах дітей </t>
  </si>
  <si>
    <t>Збільшення частки статусних дітей, які виховуються в сімейному оточенні:≥ 70% .</t>
  </si>
  <si>
    <t>Збільшення частки дітей, які будуть забезпечені туристичними та оздоровчими послугами: ≥ 95 % від потреби</t>
  </si>
  <si>
    <t>Впроваджено послуги «Патронат над дитиною» (+/-)</t>
  </si>
  <si>
    <t>Створено дитячі будинки сімейного типу ≥ 3</t>
  </si>
  <si>
    <t xml:space="preserve">КНП  «Центр соціальних служб» </t>
  </si>
  <si>
    <t xml:space="preserve">Збільшено розмір фінансування КНП «Центр соціальних служб» за рахунок додаткових фінансових ресурсів (гранти, партнерство), залучених для розвитку соціальних послуг порівняно з попереднім роком на 30%. </t>
  </si>
  <si>
    <t>Кількість соціальних послуг, наданих КНП «Центр соціальних служб» (психологічна підтримка, консультування, допомога сім’ям та дітям): ≥ 10.Частка осіб, які скористалися соціальними послугами Центру – 85%.</t>
  </si>
  <si>
    <t>Кількість проведених інформаційних кампаній щодо прав постраждалих від насильства, доступних послуг та методів захисту: ≥ 5.</t>
  </si>
  <si>
    <t>Захід</t>
  </si>
  <si>
    <t>Відповідальний за виконання</t>
  </si>
  <si>
    <t>Індикатори результативності</t>
  </si>
  <si>
    <t>Провести аудит відкритих даних, розробку реєстру відкритих даних органу місцевого самоврядування</t>
  </si>
  <si>
    <t>Запровадити систему підвищення кваліфікації службовців з оприлюднення та використання даних</t>
  </si>
  <si>
    <t>Служба управління персоналом</t>
  </si>
  <si>
    <t>Модернізувати інформаційні системи для експорту даних у відкритих машиночитаних форматах</t>
  </si>
  <si>
    <t>Налагодити та посилити інформаційний обмін між структурними підрозділами ОМС</t>
  </si>
  <si>
    <t>1.1.2 – Запровадити систему навчання для депутатів, працівників виконкому,юридичних осіб,  громадськості щодо прозорого і ефективного управління громадою</t>
  </si>
  <si>
    <t>Запровадити регулярне інформування депутатів, працівників виконкому, юридичних осіб публічного права,  громадськості щодо проходження навчання від АМУ, НАДС, ВАОТГ, вищих навчальних закладах тощо</t>
  </si>
  <si>
    <t xml:space="preserve">Регулярно проводити інформаційні кампанії щодо доброчесності, повідомлень про факти корупції, антикорупційне законодавство, взаємодію з уповноваженим з питань запобігання та виявлення корупції </t>
  </si>
  <si>
    <t>Уповноважена з питань запобігання та виявлення корупції</t>
  </si>
  <si>
    <t>1.1.4 –Забезпечити зовнішню та внутрішню комунікацію про громаду</t>
  </si>
  <si>
    <t xml:space="preserve">Актуалізувати і наповнити сторінку Вікіпедії про Боярську громаду з подальшим перекладом англійською мовою </t>
  </si>
  <si>
    <t>Управління міжнародного співробітництва, економічного аналізу та стратегічних комунікацій</t>
  </si>
  <si>
    <t xml:space="preserve">Здійснювати регулярне наповнення системи DREAM </t>
  </si>
  <si>
    <t>Розробити бренд-бук Боярської громади та запровадити стандарти і практику його використання у виконавчих органах БМР</t>
  </si>
  <si>
    <t>1.2.1 –Забезпечити взаємодію між ОМС, мешканцями, соціальними спільнотами, релігійними конфесіями і бізнесом громади</t>
  </si>
  <si>
    <t>Розробити і затвердити Статут громади відповідно до Закону України №3703</t>
  </si>
  <si>
    <t>Керуюча справами., Юридичний відділ</t>
  </si>
  <si>
    <t>Розробити і затвердити Програму розвитку старостинських округів БМТГ</t>
  </si>
  <si>
    <t>1.2.2 –Забезпечити розвиток волонтерської діяльності на території громади</t>
  </si>
  <si>
    <t>Визначити актуальний перелік волонтерських організацій та ініціативних груп на території Боярської громади</t>
  </si>
  <si>
    <t>Регулярно проводити зустрічі з метою спілкування, отримання зворотного відгуку та актуалізації Програми сприяння розвитку волонтерства на території БМТГ</t>
  </si>
  <si>
    <t>КНП «ЦСС»</t>
  </si>
  <si>
    <t xml:space="preserve">Проведення щорічного Форуму волонтерських ініціатив, благодійності, корпоративної соціальної відповідальності </t>
  </si>
  <si>
    <t>Провести освітні заходи для волонтерів та жителів, які бажають стати волонтерами з основ волонтерської та благодійної діяльності</t>
  </si>
  <si>
    <t xml:space="preserve">Актуалізувати інформацію щодо діючих організацій громадянського суспільства на території БМТГ </t>
  </si>
  <si>
    <t>Актуалізовано інформацію щодо діючих  організацій громадянського суспільства на території БМТГ  (+/-)</t>
  </si>
  <si>
    <t xml:space="preserve">Розробити та затвердити Програму сприяння розвитку громадянського суспільства </t>
  </si>
  <si>
    <t>Проводити регулярні зустрічі з представниками ОГС з метою визначення напрямків співробітництва у сфері реалізації проєктів розвитку громади</t>
  </si>
  <si>
    <t>1.3.1 – Розробити комплексний план просторового розвитку, генеральні плани та детальні плани територій</t>
  </si>
  <si>
    <t>Визначити можливі місця розташування «зелених» (вуличних) громадських просторів</t>
  </si>
  <si>
    <t>Відділ землевпорядкування, кадастру та екології</t>
  </si>
  <si>
    <t xml:space="preserve">Визначити можливі місця розміщення громадських просторів та хабів, зокрема з числа закинутих чи зруйнованих об’єктів </t>
  </si>
  <si>
    <t>Визначити місця перспективної індивідуальної забудови, зокрема у старостинських округах БМТГ</t>
  </si>
  <si>
    <t xml:space="preserve">Відділ землевпорядкування, кадастру та екології  </t>
  </si>
  <si>
    <t xml:space="preserve">1.3.3 – Забезпечити розвиток ОСББ і інших форм управління багатоквартирними будинками </t>
  </si>
  <si>
    <t>Провести аудит та визначити перелік багатоквартирних будників для перспективного створення об’єднань співвласників багатоквартирних будинків</t>
  </si>
  <si>
    <t>Регулярно провадити інформаційні кампанії та зустрічі з метою популяризації об’єднань співвласників багатоквартирних будинків</t>
  </si>
  <si>
    <t>Забезпечити регулярне інформування існуючих ОСББ щодо можливостей розвитку та забезпечення енергоефективності будівель</t>
  </si>
  <si>
    <t>Забезпечити підтримку у створенні та організації роботи, в тому числі нормативно-правову, новим ОСББ</t>
  </si>
  <si>
    <t>Розробити і затвердити Програму сприяння створенню та забезпечення функціонування об’єднань співвласників багатоквартирних будинків</t>
  </si>
  <si>
    <t xml:space="preserve">Провести аналітичне дослідження щодо економічної доцільності створення власного ремонтного боксу (приміщення) для обслуговування і ремонту комунальної техніки </t>
  </si>
  <si>
    <t xml:space="preserve">Визначити місця можливого облаштування комунальних зарядних станцій для комунального транспорту </t>
  </si>
  <si>
    <t>Визначити перспективні маршрути, на яких можна забезпечити надання послуг комунальним (електро) транспортом</t>
  </si>
  <si>
    <t>Визначити кількість та технічні характеристики необхідного електротранспорту для забезпечення діяльності маршрутів, створити концептуальні записки з обґрунтуванням</t>
  </si>
  <si>
    <t xml:space="preserve">Проводити регулярні інформаційні заходи для мешканців громади щодо відповідального утримання і необхідності стерилізації домашніх тварин </t>
  </si>
  <si>
    <t xml:space="preserve">Створити базу контактів організацій громадянського суспільства які надають підтримку у стерилізації тварин </t>
  </si>
  <si>
    <t>1.3.6 - Визначати довгострокові, міждисциплінарні, просторові та соціально-економічні пріоритети розвитку території</t>
  </si>
  <si>
    <t>Розробити концепцію інтегрованого розвитку БМТГ</t>
  </si>
  <si>
    <t xml:space="preserve">Визначити місця розташування і встановити стенди для проведення вуличних виставок митців громади. </t>
  </si>
  <si>
    <t>Управління культури молоді та спорту</t>
  </si>
  <si>
    <t>Визначити перспективні плани і розробити проєктну документацію розвитку і розбудови комплексу «Музей і садиба М. Пимоненка» в с.Малютянка</t>
  </si>
  <si>
    <t xml:space="preserve">Управління культури молоді та спорту </t>
  </si>
  <si>
    <t xml:space="preserve">Термін завершення розробки планів і документації- протягом встановленого строку.  </t>
  </si>
  <si>
    <t>Розробити проєктну документацію і провести реконструкцію приміщення з облаштуванням території Боярського краєзнавчого музею</t>
  </si>
  <si>
    <t xml:space="preserve">Термін завершення реконструкції- протягом встановленого строку.  </t>
  </si>
  <si>
    <t>1.4.2 – Забезпечити розвиток творчого самовираження, задоволення творчих, інтелектуальних та духовних потреб людей</t>
  </si>
  <si>
    <t>Визначити місця перспективного розташування відкритих громадських просторів для проведення культурно-масових заходів</t>
  </si>
  <si>
    <t>Відділ земельного кадастру</t>
  </si>
  <si>
    <t>Прорахувати економічну доцільність придбання техніки та устаткування для облаштування тимчасових сцен для проведення культурно-масових заходів у БМТГ</t>
  </si>
  <si>
    <t>1.4.3 – Забезпечити дослідження, збереження та популяризацію культурної спадщини на території громади</t>
  </si>
  <si>
    <t>Провести дослідження на території БМТГ щодо виявлення нематеріальної культурної спадщини (народні традиції, звичаї тощо)</t>
  </si>
  <si>
    <t xml:space="preserve">Термін завершення дослідження, ціль: протягом встановленого строку.  </t>
  </si>
  <si>
    <t>Здійснити заходи щодо збереження та популяризації виявлених об’єктів нематеріальної культурної спадщини</t>
  </si>
  <si>
    <t>Провести дослідження та підготувати інформаційно-аналітичний звіт щодо інвестиційно привабливих проєктів, які наявні у громаді</t>
  </si>
  <si>
    <t>Управління міжнародного співробітництва, економічного аналізу та стратегічних комунікацій. Відділ архітектури, Управління капітального будівництва, Відділ землевпорядкування, кадастру та екології</t>
  </si>
  <si>
    <t>Провести дослідження та підготувати інформаційно-аналітичний звіт щодо потенційних (можливих) зовнішніх та внутрішніх інвесторів</t>
  </si>
  <si>
    <t xml:space="preserve">Проаналізувати грантові можливості та наявну МТД з метою залучення експертів до розробки інвестиційного паспорту громади </t>
  </si>
  <si>
    <t xml:space="preserve">Термін завершення аналізу та залучення експертів: протягом встановленого строку.  </t>
  </si>
  <si>
    <t xml:space="preserve">Зібрати інформацію необхідну для створення інвестиційного паспорту громади </t>
  </si>
  <si>
    <t xml:space="preserve">Затвердити інвестиційний паспорт громади </t>
  </si>
  <si>
    <t xml:space="preserve">Розробити та провести ряд інформаційних кампаній щодо інформування про поточні грантові можливості та отримання підтримки у написанні та поданні грантових заявок </t>
  </si>
  <si>
    <t>Управління міжнародного співробітництва, економічного аналізу та стратегічних комунікацій. Відділ стратегічних комунікацій</t>
  </si>
  <si>
    <t xml:space="preserve">Створити окрему сторінку філії Державної служби зайнятості на офіційному сайті </t>
  </si>
  <si>
    <t>Визначити та сформувати перелік потенційних місць для проведення ярмарків, реалізації продукції особистих селянських господарств та організації шоу-румів</t>
  </si>
  <si>
    <t xml:space="preserve">Визначити форму організації та сформувати перелік потенційних місць для розміщення офісу (інкубатору) підтримки підприємництва </t>
  </si>
  <si>
    <t>Визначено форму організації та сформовано перелік потенційних місць для розміщення офісу (інкубатору) підтримки підприємництва (+/-)</t>
  </si>
  <si>
    <t>Проаналізувати грантові можливості та наявну МТД для залучення фінансування для створення офісу (інкубатору) та облаштування шоу-румів</t>
  </si>
  <si>
    <t>2.1.4 – Сприяти створенню спільноти (організації) місцевих підприємців</t>
  </si>
  <si>
    <t xml:space="preserve">Провести дослідження серед місцевих підприємців з метою визначення їх інтересів та точок дотику </t>
  </si>
  <si>
    <t>Започаткувати та проводити на регулярній основі нетворкінгові заходи для місцевих підприємців, що можуть поєднувати обговорення, навчання та обмін досвідом</t>
  </si>
  <si>
    <t>Налагодити регулярну комунікацію між СПД та органом місцевого самоврядування задля швидкого реагування на виклики, зміни і потреби у консультаційних послугах</t>
  </si>
  <si>
    <t>Провадити пошук можливостей та пропозицій для розширення та мережування бізнесів на інші території, зокрема вихід на міжнародний ринок з регулярним інформуванням про наявні</t>
  </si>
  <si>
    <t>Залучати представників бізнесу до обговорень та процесу прийняття рішень на місцевому рівні</t>
  </si>
  <si>
    <t>Проаналізувати наявні бізнеси на території громади, що пов’язані з цифровими послугами, для залучення до розробки та впровадження Стратегію цифрового розвитку Боярської громади</t>
  </si>
  <si>
    <t>Розробити і затвердити Стратегію цифрового розвитку Боярської громади</t>
  </si>
  <si>
    <t xml:space="preserve">Проаналізувати грантові можливості та наявну МТД з метою залучення експертів і коштів до розробки, наповнення та впровадження геопросторової системи управління муніципальним майном та ресурсами </t>
  </si>
  <si>
    <t>Управління міжнародного співробітництва, економічного аналізу та стратегічних комунікацій.</t>
  </si>
  <si>
    <t xml:space="preserve">Провести ряд тренінгів для представників виконавчих органів БМТГ та їх комунальних підприємств щодо правил та техніки роботи у програмі електронного документообігу, інформаційної системи тощо. </t>
  </si>
  <si>
    <t xml:space="preserve">Проведено щонайменше 3 навчальні заходи щодо роботи в СЕДО для працівників виконавчих органів. </t>
  </si>
  <si>
    <t xml:space="preserve">Провести ряд тренінгів з цифрової грамотності,  кібергігієни/кібербезпеки та роботи з АІ для працівників ОМС  та зацікавлених громадян </t>
  </si>
  <si>
    <t>Розробити концептуальні проєктні програмні документи з організації навчання та підвищення рівня володіння цифровими навичками з метою пошуку додаткового фінансування.</t>
  </si>
  <si>
    <t>Провести дослідження серед мешканців громади з метою визначення переліку пріоритетних послуг, що мають бути переведені в електронну форму.</t>
  </si>
  <si>
    <t>Розробити ТЗ на забезпечення переведення пріоритетних публічних послуг в електронну форму  з залученням додаткових джерел фінансування для реалізації проєкту.</t>
  </si>
  <si>
    <t>Сектор цифровізації. Управління міжнародного співробітництва, економічного аналізу та стратегічних комунікацій</t>
  </si>
  <si>
    <t>ЦНАП</t>
  </si>
  <si>
    <t>Здійснювати регулярний моніторинг наявних грантових програм та можливостей для реалізації проектів термомодернізації і термосанації закладів комунальної власності</t>
  </si>
  <si>
    <t xml:space="preserve">Управління міжнародного співробітництва, економічного аналізу та стратегічних комунікацій. </t>
  </si>
  <si>
    <t>КП «БМЕСК»</t>
  </si>
  <si>
    <t>Здійснювати регулярний моніторинг наявних грантових програм та можливостей для реалізації модернізації, реконструкції та розширення мережі вуличного освітлення в БМТГ</t>
  </si>
  <si>
    <t>Здійснювати регулярний моніторинг наявних грантових програм та можливостей для реалізації модернізації системи освітлення в школах, лікарнях та інших об’єктах інфраструктури в БМТГ</t>
  </si>
  <si>
    <t>2.3.4 – Популяризувати використання та розвиток «зеленої» енергетики у громаді</t>
  </si>
  <si>
    <t>Визначити місця розташування і встановити енергонезалежні точки доступу до громадського wi-fi</t>
  </si>
  <si>
    <t>Розробити та проводити регулярні інформаційні кампанії та просвітницькі заходи з метою пояснення переваг «зеленої» енергетики</t>
  </si>
  <si>
    <t>Управління капітального будівництва.</t>
  </si>
  <si>
    <t>Проводити регулярний моніторинг та інформування громади про державні чи міжнародні гранти, кредити та субсидії на встановлення обладнання для «зеленої» енергетики</t>
  </si>
  <si>
    <t>Управління міжнародного співробітництва, економічного аналізу та стратегічних комунікацій. Відділ комунікації</t>
  </si>
  <si>
    <t xml:space="preserve">КП «БІЦ», </t>
  </si>
  <si>
    <t xml:space="preserve">Регулярність проведення моніторингу та інформування : щоквартально. </t>
  </si>
  <si>
    <t xml:space="preserve">Запровадити практику поширення історій успіху домогосподарств, які провадили інновації «зеленої» енергетики  </t>
  </si>
  <si>
    <t>Розробити і провести інформаційні кампанії щодо екологічних проблем і шляхів їх вирішення</t>
  </si>
  <si>
    <t>Залучити громадські екологічні ініціативи до проведення семінарів, воркшопів та лекцій для різних вікових категорій</t>
  </si>
  <si>
    <t xml:space="preserve">Підтримувати волонтерські ініціативи із озеленення на потенційно можливих ділянках </t>
  </si>
  <si>
    <t xml:space="preserve">Відділ землевпорядкування, кадастру та екології. </t>
  </si>
  <si>
    <t>Запровадити практику проведення «днів чистоти» із залученням різних вікових груп</t>
  </si>
  <si>
    <t>3.1.2 – Збільшити кількість зелених насаджень і зелених громадських просторів</t>
  </si>
  <si>
    <t xml:space="preserve">Забезпечити навчання з запровадження сучасних підходів озеленення для відповідальних осіб </t>
  </si>
  <si>
    <t xml:space="preserve">3.1.3 – Забезпечити сучасний підхід до  збору, зберігання та утилізації відходів </t>
  </si>
  <si>
    <t xml:space="preserve">Спланувати та провести інформаційну кампанію щодо сучасних методів і найкращих практик обробки відходів та створення системи управління відходів </t>
  </si>
  <si>
    <t>Провести аналіз наявних грантових можливостей для пошуку та залучення позабюджетних фінансових та експертних ресурсів для розробки Місцевого плану управління відходами</t>
  </si>
  <si>
    <t>3.2.1 – Облаштувати комунальні заклади громади альтернативним і безперебійними джерелами енергії</t>
  </si>
  <si>
    <t xml:space="preserve">Провести аналіз і та визначити види альтернативних або безперебійних джерел енергії для кожного комунального закладу </t>
  </si>
  <si>
    <t>Постійно проводити пошук та аналіз грантового та інших видів позабюджетного фінансування з метою забезпечення комунальних закладів громади альтернативними і безперебійними джерелами енергії</t>
  </si>
  <si>
    <t>Забезпечити заклади комунальної власності безперебійними/альтернативними джерелами енергії і водопостачання</t>
  </si>
  <si>
    <t xml:space="preserve">Термін завершення оснащення закладів - протягом встановленого строку.  </t>
  </si>
  <si>
    <t>Провести аналіз та визначити перелік потенційних місць розміщення бюветів з питною водою на території громади</t>
  </si>
  <si>
    <t xml:space="preserve">Термін завершення аналізу та формування переліку місць- протягом встановленого строку.  </t>
  </si>
  <si>
    <t>Провести експертну оцінку наявних криниць на предмет можливості очищення та використання.</t>
  </si>
  <si>
    <t>Провести аналіз та розробити ТЕО щодо інших можливостей забезпечення жителів громади питною водою у кризовий період</t>
  </si>
  <si>
    <t>Провести огляд та визначити необхідність модернізації наявних засобів забезпечення питною водою мешканців громади у кризовий період</t>
  </si>
  <si>
    <t>3.2.5 – Сприяти розбудові мережі добровільних пожежних дружин у населених пунктах громади</t>
  </si>
  <si>
    <t xml:space="preserve">Розробити та провести інформаційну кампанію для популяризації участі мешканців у добровільних пожежних дружинах </t>
  </si>
  <si>
    <t xml:space="preserve">Управління розвитку інфраструктури та житлово-комунального господарства. </t>
  </si>
  <si>
    <t>КП «БІЦ»</t>
  </si>
  <si>
    <t xml:space="preserve">3.3.2 – Забезпечити захист інформаційних систем ОМС </t>
  </si>
  <si>
    <t xml:space="preserve">Розробити і впровадити Стратегію кібербезпеки для захисту цифрової інфраструктури громади </t>
  </si>
  <si>
    <t>Розробити та регулярно проводити інформаційні кампанії щодо кібербезпеки, кібергігієни та AI</t>
  </si>
  <si>
    <t>Сектор цифровізації. Відділ стратегічних комунікацій</t>
  </si>
  <si>
    <t>В межах надання комплексної послуги життєстійкості навчати учнів навичкам самоусвідомлення, саморегуляції та емпатії</t>
  </si>
  <si>
    <t>КНП "ЦСС"</t>
  </si>
  <si>
    <t>Управління освіти</t>
  </si>
  <si>
    <t xml:space="preserve">Провести тренінги та інтерактивні занять для учнів </t>
  </si>
  <si>
    <t>Навчити учнів стратегіям подолання стресу та труднощів</t>
  </si>
  <si>
    <t>3.5.1– Забезпечити діяльність і розвиток спортивної та фізкультуро - оздоровчої інфраструктури громади</t>
  </si>
  <si>
    <t>Встановити в усіх населених пунктах громади мультифункціональні майданчики для занять спортом</t>
  </si>
  <si>
    <t>3.5.2 – Розширити мережу молодіжних просторів</t>
  </si>
  <si>
    <t xml:space="preserve">Створити КУ/КЗ молодіжного спрямування для забезпечення реалізації розвитку молодіжної політики за рахунок грантових можливостей </t>
  </si>
  <si>
    <t xml:space="preserve">Термін завершення створення та запуску закладу - протягом встановленого строку.  </t>
  </si>
  <si>
    <t>Долучати Молодіжну раду до процесу прийняття рішень, сприяти розвитку молодіжних ГО</t>
  </si>
  <si>
    <t>Управління культури молоді та спорту Молодіжна рада</t>
  </si>
  <si>
    <t>Відділ землевпорядкування, кадастру та екології. Управління розвитку інфраструктури та житлово-комунального господарства. Відділ містобудування та архітектури</t>
  </si>
  <si>
    <t xml:space="preserve">Термін завершення визначення меж та аналізу можливостей -протягом встановленого строку.  </t>
  </si>
  <si>
    <t xml:space="preserve">Розробити концепцію культурно-туристичного простору на території села Жорнівка </t>
  </si>
  <si>
    <t>Управління культури молоді та спорту Староста села Жорнівка</t>
  </si>
  <si>
    <t xml:space="preserve">Термін завершення розробки концепції -протягом встановленого строку.  </t>
  </si>
  <si>
    <t xml:space="preserve">Створити «зелений» громадський простір на території села Тарасівка </t>
  </si>
  <si>
    <t>Відділ землевпорядкування, кадастру та екології. Староста села Тарасівка</t>
  </si>
  <si>
    <t xml:space="preserve">Термін завершення створення простору - протягом встановленого строку.  </t>
  </si>
  <si>
    <t>Облаштувати «зелений» громадський простір на території села Забір’я</t>
  </si>
  <si>
    <t>Відділ землевпорядкування, кадастру та екології. Староста села Забір’я</t>
  </si>
  <si>
    <t xml:space="preserve">Термін завершення облаштування простору -  протягом встановленого строку.  </t>
  </si>
  <si>
    <t xml:space="preserve">Визначити перелік нових туристичних напрямків і об’єктів </t>
  </si>
  <si>
    <t xml:space="preserve">Термін завершення визначення переліку напрямків та об’єктів - протягом встановленого строку.  </t>
  </si>
  <si>
    <t>Провести огляд та визначити перелік заходів з благоустрою наявних та нових  туристичних маршрутів і об’єктів</t>
  </si>
  <si>
    <t xml:space="preserve">Термін завершення огляду та формування переліку заходів - протягом встановленого строку.  </t>
  </si>
  <si>
    <t>Спланувати і провести інформаційну кампанію з популяризації наявних та нових туристичних маршрутів і об’єктів на території громади</t>
  </si>
  <si>
    <t>3.6.1 – Забезпечити діяльність та розвиток закладів надання медичної допомоги</t>
  </si>
  <si>
    <t>Забезпечити заклади охорони здоров’я комунальної власності безперебійними/альтернативними джерелами енергії і водопостачання</t>
  </si>
  <si>
    <t>Сектор охорони здоров'я
Управління розвитку інфраструктури та житлово-комунального господарства</t>
  </si>
  <si>
    <t xml:space="preserve">Термін завершення оснащення закладів - протягом встановленого строку. </t>
  </si>
  <si>
    <t xml:space="preserve">Розробити програми навчання для персоналу ЗОЗ комунальної власності та забезпечити їх реалізацію за допомогою залучених партнерів </t>
  </si>
  <si>
    <t>Управління освіти. Управління міжнародного співробітництва, економічного аналізу та стратегічних комунікацій</t>
  </si>
  <si>
    <t>Забезпечити умови у ЗОЗ комунальної власності для проходження практики та подальшого працевлаштування</t>
  </si>
  <si>
    <t>Сектор охорони здоров'я</t>
  </si>
  <si>
    <t xml:space="preserve">Термін забезпечення умов для практики-протягом встановленого строку.  </t>
  </si>
  <si>
    <t>Провести огляд та забезпечити (за відсутності) ЗОЗ комунальної власності  безбар’єрним доступом для людей з інвалідністю та маломобільних груп населення</t>
  </si>
  <si>
    <t xml:space="preserve">Термін завершення огляду та впровадження безбар’єрного доступу -протягом встановленого строку.  </t>
  </si>
  <si>
    <t xml:space="preserve">Проводити регулярне оновлення обладнання для діагностування та лікування </t>
  </si>
  <si>
    <t xml:space="preserve">Термін проведення оновлення обладнання - протягом встановленого строку.  </t>
  </si>
  <si>
    <t>3.6.2 – Забезпечити розбудову доступної і інклюзивної мережі амбулаторій загальної практики сімейної медицини</t>
  </si>
  <si>
    <t>Запровадити під наглядом сімейного лікаря профілактичні огляди жителів Боярської громади за групами ризику</t>
  </si>
  <si>
    <t xml:space="preserve">Термін запровадження систематичних профілактичних оглядів -протягом встановленого строку.  </t>
  </si>
  <si>
    <t>Забезпечити кожну амбулаторію загальної практики сімейної медицини безперебійними/альтернативними джерелами енергії і водопостачання</t>
  </si>
  <si>
    <t xml:space="preserve">Сектор охорони здоров'я
Управління розвитку інфраструктури та житлово-комунального господарства </t>
  </si>
  <si>
    <t>КНП «ЦПМСД»</t>
  </si>
  <si>
    <t xml:space="preserve">Збільшити мережу амбулаторій загальної практики сімейної медицини у Боярській громаді </t>
  </si>
  <si>
    <t xml:space="preserve">Сектор охорони здоров'я
</t>
  </si>
  <si>
    <t xml:space="preserve">Провести огляд та забезпечити (за відсутності) амбулаторії загальної практики сімейної медицини безбар’єрним доступом для людей з інвалідністю та маломобільних груп населення </t>
  </si>
  <si>
    <t>Сектор охорони здоров'я
 Управління розвитку інфраструктури та житлово-комунального господарства КНП «ЦПМСД»</t>
  </si>
  <si>
    <t xml:space="preserve">Термін завершення огляду та впровадження безбар’єрного доступу-протягом встановленого строку.  </t>
  </si>
  <si>
    <t>Визначити та обґрунтувати можливі місця розміщення бригад ЕМД  на території Боярської громади з метою якнайшвидшого доїзду до місця виклику</t>
  </si>
  <si>
    <t xml:space="preserve">Термін завершення аналізу та обґрунтування місць розміщення-протягом встановленого строку.  </t>
  </si>
  <si>
    <t>Визначити та обґрунтувати можливі варіанти розміщення/будівництва закладів реабілітаційного напрямку</t>
  </si>
  <si>
    <t>КНП «ЛІЛ»</t>
  </si>
  <si>
    <t xml:space="preserve">Термін завершення аналізу та обґрунтування варіантів-протягом встановленого строку. </t>
  </si>
  <si>
    <t xml:space="preserve">Визначити та здійснити придбання необхідного для реабілітації медичного обладнання за рахунок різних джерел фінансування </t>
  </si>
  <si>
    <t>Сектор охорони здоров'я
Управління фінансів. Заступник міського голови та заступник міського голови за розподілом функціональних обов’язків .</t>
  </si>
  <si>
    <t>Забезпечити проходження навчання/стажування лікарів-реабілітологів</t>
  </si>
  <si>
    <t>Запровадити нові види соціальних послуг для сімей з дітьми та дітей, які перебувають у складних життєвих обставинах</t>
  </si>
  <si>
    <t xml:space="preserve">Управління соціального захисту населення. </t>
  </si>
  <si>
    <t>Запровадити нові види соціальних послуг для осіб похилого віку та осіб з інвалідністю</t>
  </si>
  <si>
    <t>Забезпечити діяльність дорадчих органів з питань рівних прав та можливостей жінок і чоловіків</t>
  </si>
  <si>
    <t xml:space="preserve"> Забезпечити надання допомоги усім особам, які постраждали від домашнього насильства, та звернулись до відповідного суб’єкта (суб’єктів)</t>
  </si>
  <si>
    <t>3.7.2 –Забезпечити інтеграцію внутрішньо переміщених осіб у життя громади</t>
  </si>
  <si>
    <t>Наповнити окрему сторінку для внутрішньо переміщених осіб корисними матеріалами, новинами в змінах законодавства, інформацією про діяльність Ради ВПО</t>
  </si>
  <si>
    <t>Управління соціального захисту населення. Управління міжнародного співробітництва, економічного аналізу та стратегічних комунікацій.</t>
  </si>
  <si>
    <t>Створити “Дорожню карту для ВПО”</t>
  </si>
  <si>
    <t>Управління соціального захисту населення.</t>
  </si>
  <si>
    <t xml:space="preserve">Залучити внутрішньо переміщених осіб до реалізації соціальних проектів, які діють в громаді </t>
  </si>
  <si>
    <t>3.7.1 – Забезпечити надання якісних соціальних послуг мешканцям громади відповідно до їх потреб</t>
  </si>
  <si>
    <t>1.1.1. Реалізувати політику відкритих даних</t>
  </si>
  <si>
    <t>Розроблення генеральних та детальних планів територій інших об’єктів будівництва</t>
  </si>
  <si>
    <t xml:space="preserve">Ремонт існуючих бюветів в місті Боярка адреси місцезнаходження: Білогородська 45 та вул. Шевченка та будівництво нових бюветів в м. Боярка (Нова Боярка), та села Тарасівка, Забір’я, Княжичі, Новосілки </t>
  </si>
  <si>
    <r>
      <t>Проведено капітальні ремонти укриттів</t>
    </r>
    <r>
      <rPr>
        <b/>
        <sz val="11"/>
        <rFont val="Times New Roman"/>
        <family val="1"/>
        <charset val="204"/>
      </rPr>
      <t>(+,-)</t>
    </r>
  </si>
  <si>
    <r>
      <t xml:space="preserve">Збільшено кількість крафтових виробництв до </t>
    </r>
    <r>
      <rPr>
        <b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одиниць.</t>
    </r>
  </si>
  <si>
    <r>
      <t xml:space="preserve">Укладено договори фінансування будівництва по всім об’єктам  </t>
    </r>
    <r>
      <rPr>
        <b/>
        <sz val="11"/>
        <rFont val="Times New Roman"/>
        <family val="1"/>
        <charset val="204"/>
      </rPr>
      <t>(+,-)</t>
    </r>
  </si>
  <si>
    <t xml:space="preserve">Кількість тренувань та навчань для працівників служб з ліквідації надзвичайних ситуацій, спрямованих на ефективне використання резервів ≥ 2. </t>
  </si>
  <si>
    <r>
      <t>Частка закладів охорони здоров’я з оновленим обладнанням</t>
    </r>
    <r>
      <rPr>
        <b/>
        <sz val="10"/>
        <rFont val="Calibri"/>
        <family val="2"/>
        <charset val="204"/>
      </rPr>
      <t>: ≥ 25%</t>
    </r>
    <r>
      <rPr>
        <sz val="10"/>
        <rFont val="Calibri"/>
        <family val="2"/>
        <charset val="204"/>
      </rPr>
      <t xml:space="preserve"> ( від загальної кількості ЗОЗ).  </t>
    </r>
  </si>
  <si>
    <r>
      <t>Кількість проведених профілактичних оглядів</t>
    </r>
    <r>
      <rPr>
        <b/>
        <sz val="10"/>
        <rFont val="Calibri"/>
        <family val="2"/>
        <charset val="204"/>
      </rPr>
      <t>:≥20800</t>
    </r>
    <r>
      <rPr>
        <sz val="10"/>
        <rFont val="Calibri"/>
        <family val="2"/>
        <charset val="204"/>
      </rPr>
      <t xml:space="preserve"> .  </t>
    </r>
  </si>
  <si>
    <r>
      <t>Частка охоплення груп ризику профілактичними оглядами</t>
    </r>
    <r>
      <rPr>
        <b/>
        <sz val="10"/>
        <rFont val="Calibri"/>
        <family val="2"/>
        <charset val="204"/>
      </rPr>
      <t>: ≥ 65%</t>
    </r>
    <r>
      <rPr>
        <sz val="10"/>
        <rFont val="Calibri"/>
        <family val="2"/>
        <charset val="204"/>
      </rPr>
      <t xml:space="preserve"> (від загальної кількості цільової групи).  </t>
    </r>
  </si>
  <si>
    <r>
      <t xml:space="preserve">Створено онлайн-платформу відкритих даних БМР </t>
    </r>
    <r>
      <rPr>
        <b/>
        <sz val="11"/>
        <rFont val="Times New Roman"/>
        <family val="1"/>
        <charset val="204"/>
      </rPr>
      <t>(+,-)</t>
    </r>
  </si>
  <si>
    <r>
      <t xml:space="preserve">Кількість опублікованих наборів даних </t>
    </r>
    <r>
      <rPr>
        <b/>
        <sz val="11"/>
        <rFont val="Times New Roman"/>
        <family val="1"/>
        <charset val="204"/>
      </rPr>
      <t>(до 85 %).</t>
    </r>
  </si>
  <si>
    <r>
      <t xml:space="preserve">Приєднано до Міжнародної хартії відкритих даних </t>
    </r>
    <r>
      <rPr>
        <b/>
        <sz val="11"/>
        <rFont val="Times New Roman"/>
        <family val="1"/>
        <charset val="204"/>
      </rPr>
      <t>(+/-)</t>
    </r>
  </si>
  <si>
    <r>
      <t>1.1.2 – Запровадити систему навчання для депутатів, працівників виконкому</t>
    </r>
    <r>
      <rPr>
        <strike/>
        <sz val="11"/>
        <rFont val="Times New Roman"/>
        <family val="1"/>
        <charset val="204"/>
      </rPr>
      <t xml:space="preserve">, </t>
    </r>
    <r>
      <rPr>
        <sz val="11"/>
        <rFont val="Times New Roman"/>
        <family val="1"/>
        <charset val="204"/>
      </rPr>
      <t xml:space="preserve">юридичних осіб, громадськості </t>
    </r>
    <r>
      <rPr>
        <strike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щодо прозорого і ефективного управління громадою. </t>
    </r>
  </si>
  <si>
    <r>
      <t xml:space="preserve">Кількість проведених тренінгів та семінарів: </t>
    </r>
    <r>
      <rPr>
        <b/>
        <sz val="11"/>
        <rFont val="Times New Roman"/>
        <family val="1"/>
        <charset val="204"/>
      </rPr>
      <t>≥ 4</t>
    </r>
    <r>
      <rPr>
        <sz val="11"/>
        <rFont val="Times New Roman"/>
        <family val="1"/>
        <charset val="204"/>
      </rPr>
      <t xml:space="preserve"> в рік.</t>
    </r>
  </si>
  <si>
    <r>
      <t>Частка депутатів, працівників виконкому та ін. категорії, які пройшли навчання тощо</t>
    </r>
    <r>
      <rPr>
        <b/>
        <sz val="11"/>
        <rFont val="Times New Roman"/>
        <family val="1"/>
        <charset val="204"/>
      </rPr>
      <t>: ≥ 80%.</t>
    </r>
  </si>
  <si>
    <r>
      <t xml:space="preserve">Створено навчальний курс і розміщено на офіційному сайті громади та в соціальних мережах (вкладка «Антикорупційна політика») </t>
    </r>
    <r>
      <rPr>
        <b/>
        <sz val="11"/>
        <rFont val="Times New Roman"/>
        <family val="1"/>
        <charset val="204"/>
      </rPr>
      <t>(+,-).</t>
    </r>
  </si>
  <si>
    <r>
      <t xml:space="preserve">Створено онлайн-платформу відкритих даних БМР </t>
    </r>
    <r>
      <rPr>
        <b/>
        <sz val="11"/>
        <rFont val="Times New Roman"/>
        <family val="1"/>
        <charset val="204"/>
      </rPr>
      <t>(+/-)</t>
    </r>
  </si>
  <si>
    <r>
      <t xml:space="preserve">Створено та впроваджено інтегровану геопросторову систему управління муніципальним майном та ресурсами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>.</t>
    </r>
  </si>
  <si>
    <r>
      <t xml:space="preserve">Відкрито доступ до інформації (для всіх зацікавлених сторін) про земельні ділянки, комунальну нерухомість та інші ресурси громади </t>
    </r>
    <r>
      <rPr>
        <b/>
        <sz val="11"/>
        <rFont val="Times New Roman"/>
        <family val="1"/>
        <charset val="204"/>
      </rPr>
      <t>(+,-)</t>
    </r>
  </si>
  <si>
    <r>
      <t xml:space="preserve">Проведення моніторингу використання земельних ділянок комунальної власності (на підставі проведеного аналізу </t>
    </r>
    <r>
      <rPr>
        <b/>
        <sz val="11"/>
        <rFont val="Times New Roman"/>
        <family val="1"/>
        <charset val="204"/>
      </rPr>
      <t>- 100%).</t>
    </r>
  </si>
  <si>
    <r>
      <t xml:space="preserve">Впроваджено систему електронного голосування для громадських обговорень і петицій </t>
    </r>
    <r>
      <rPr>
        <b/>
        <sz val="11"/>
        <rFont val="Times New Roman"/>
        <family val="1"/>
        <charset val="204"/>
      </rPr>
      <t>(+,-)</t>
    </r>
  </si>
  <si>
    <r>
      <t xml:space="preserve">Створено онлайн платформу для збору та обміну ідей та пропозицій від громадян </t>
    </r>
    <r>
      <rPr>
        <b/>
        <sz val="11"/>
        <rFont val="Times New Roman"/>
        <family val="1"/>
        <charset val="204"/>
      </rPr>
      <t>(+/-)</t>
    </r>
  </si>
  <si>
    <r>
      <t xml:space="preserve">Створено громадські простори на території Боярської громади </t>
    </r>
    <r>
      <rPr>
        <b/>
        <sz val="11"/>
        <rFont val="Times New Roman"/>
        <family val="1"/>
        <charset val="204"/>
      </rPr>
      <t>≥ 2</t>
    </r>
  </si>
  <si>
    <r>
      <t xml:space="preserve">Наявний комплексний план просторового розвитку території Боярської міської територіальної громади </t>
    </r>
    <r>
      <rPr>
        <b/>
        <sz val="11"/>
        <rFont val="Times New Roman"/>
        <family val="1"/>
        <charset val="204"/>
      </rPr>
      <t>(+,-)</t>
    </r>
  </si>
  <si>
    <r>
      <t xml:space="preserve">Розроблено генеральні детальні плани територій </t>
    </r>
    <r>
      <rPr>
        <b/>
        <sz val="11"/>
        <rFont val="Times New Roman"/>
        <family val="1"/>
        <charset val="204"/>
      </rPr>
      <t>(+,-)</t>
    </r>
  </si>
  <si>
    <r>
      <t xml:space="preserve">Розроблено проектну документацію із створення центру громади і населених пунктів громади та інших об’єктів будівництва </t>
    </r>
    <r>
      <rPr>
        <b/>
        <sz val="11"/>
        <rFont val="Times New Roman"/>
        <family val="1"/>
        <charset val="204"/>
      </rPr>
      <t>(+,-)</t>
    </r>
  </si>
  <si>
    <r>
      <t xml:space="preserve">Розроблено ПКД для забезпечення водопостачання/ водовідведення в місцях нової індивідуальної забудови </t>
    </r>
    <r>
      <rPr>
        <b/>
        <sz val="11"/>
        <rFont val="Times New Roman"/>
        <family val="1"/>
        <charset val="204"/>
      </rPr>
      <t>(+,-)</t>
    </r>
  </si>
  <si>
    <r>
      <t xml:space="preserve">Розроблено ПКД </t>
    </r>
    <r>
      <rPr>
        <b/>
        <sz val="11"/>
        <rFont val="Times New Roman"/>
        <family val="1"/>
        <charset val="204"/>
      </rPr>
      <t>(+,-)</t>
    </r>
  </si>
  <si>
    <r>
      <t xml:space="preserve">Реалізовано проєкт «Безпечний переїзд»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 xml:space="preserve">. Забезпечено безпечний рух пішоходів та транспорту через переїзд, скорочено час очікування </t>
    </r>
    <r>
      <rPr>
        <b/>
        <sz val="11"/>
        <rFont val="Times New Roman"/>
        <family val="1"/>
        <charset val="204"/>
      </rPr>
      <t>(до 100 %).</t>
    </r>
  </si>
  <si>
    <r>
      <t xml:space="preserve">Визначено місця для створення комунальних місць паркування авто  </t>
    </r>
    <r>
      <rPr>
        <b/>
        <sz val="11"/>
        <rFont val="Times New Roman"/>
        <family val="1"/>
        <charset val="204"/>
      </rPr>
      <t>(+,-)</t>
    </r>
  </si>
  <si>
    <t xml:space="preserve">Управління розвитку інфраструктури та житлово-комунального господарства Управління капітального будівництва </t>
  </si>
  <si>
    <r>
      <t xml:space="preserve">Розроблено ПКД (СОДР)для створення безпечної дорожньої інфраструктури </t>
    </r>
    <r>
      <rPr>
        <b/>
        <sz val="11"/>
        <rFont val="Times New Roman"/>
        <family val="1"/>
        <charset val="204"/>
      </rPr>
      <t>(+,-)</t>
    </r>
  </si>
  <si>
    <r>
      <t xml:space="preserve">Виготовлення ПКД </t>
    </r>
    <r>
      <rPr>
        <b/>
        <sz val="11"/>
        <rFont val="Times New Roman"/>
        <family val="1"/>
        <charset val="204"/>
      </rPr>
      <t>(+,-)</t>
    </r>
  </si>
  <si>
    <r>
      <t xml:space="preserve">Реалізовано проєкт будівництва велосипедних доріжок «Велосипедом до школи» </t>
    </r>
    <r>
      <rPr>
        <b/>
        <sz val="11"/>
        <rFont val="Times New Roman"/>
        <family val="1"/>
        <charset val="204"/>
      </rPr>
      <t>(+,-)</t>
    </r>
  </si>
  <si>
    <r>
      <t xml:space="preserve">Розроблено ПКД проєкту </t>
    </r>
    <r>
      <rPr>
        <b/>
        <sz val="11"/>
        <rFont val="Times New Roman"/>
        <family val="1"/>
        <charset val="204"/>
      </rPr>
      <t>(+,-)</t>
    </r>
  </si>
  <si>
    <r>
      <t xml:space="preserve">Розроблено проєкт велосипедних туристичних маршрутів відповідно до проєкту «Долина двох рік» </t>
    </r>
    <r>
      <rPr>
        <b/>
        <sz val="11"/>
        <rFont val="Times New Roman"/>
        <family val="1"/>
        <charset val="204"/>
      </rPr>
      <t>(+,-)</t>
    </r>
  </si>
  <si>
    <r>
      <t xml:space="preserve">Збудовано </t>
    </r>
    <r>
      <rPr>
        <b/>
        <sz val="11"/>
        <rFont val="Times New Roman"/>
        <family val="1"/>
        <charset val="204"/>
      </rPr>
      <t>≥ 50 км дороги</t>
    </r>
  </si>
  <si>
    <r>
      <t xml:space="preserve">Проведено капітальний ремонт доріг </t>
    </r>
    <r>
      <rPr>
        <b/>
        <sz val="11"/>
        <rFont val="Times New Roman"/>
        <family val="1"/>
        <charset val="204"/>
      </rPr>
      <t>(+,-)</t>
    </r>
  </si>
  <si>
    <r>
      <t xml:space="preserve">Створено «Центр адопції тварин та гуманне поводження з безпритульними тваринами» </t>
    </r>
    <r>
      <rPr>
        <b/>
        <sz val="11"/>
        <rFont val="Times New Roman"/>
        <family val="1"/>
        <charset val="204"/>
      </rPr>
      <t>(+,-)</t>
    </r>
  </si>
  <si>
    <r>
      <t xml:space="preserve">Зменшено кількість бездомних тварин </t>
    </r>
    <r>
      <rPr>
        <b/>
        <sz val="11"/>
        <rFont val="Times New Roman"/>
        <family val="1"/>
        <charset val="204"/>
      </rPr>
      <t>до  20 %</t>
    </r>
  </si>
  <si>
    <r>
      <t xml:space="preserve">Підвищено рівень відповідального ставлення до тварин </t>
    </r>
    <r>
      <rPr>
        <b/>
        <sz val="11"/>
        <rFont val="Times New Roman"/>
        <family val="1"/>
        <charset val="204"/>
      </rPr>
      <t>на 30 %</t>
    </r>
  </si>
  <si>
    <r>
      <t xml:space="preserve">Встановлено арт-об’єкти у місцях знакових подій на території БМТГ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>,</t>
    </r>
  </si>
  <si>
    <r>
      <t xml:space="preserve">Встановлено пам’ятні знаки на території БМТГ </t>
    </r>
    <r>
      <rPr>
        <b/>
        <sz val="11"/>
        <rFont val="Times New Roman"/>
        <family val="1"/>
        <charset val="204"/>
      </rPr>
      <t>(+,-),</t>
    </r>
  </si>
  <si>
    <r>
      <t xml:space="preserve">1.Реконструйовано громадський будинок </t>
    </r>
    <r>
      <rPr>
        <b/>
        <sz val="11"/>
        <rFont val="Times New Roman"/>
        <family val="1"/>
        <charset val="204"/>
      </rPr>
      <t>(+,-)</t>
    </r>
  </si>
  <si>
    <r>
      <t xml:space="preserve">Враховано потреби маломобільних категорій населення не менше </t>
    </r>
    <r>
      <rPr>
        <b/>
        <sz val="11"/>
        <rFont val="Times New Roman"/>
        <family val="1"/>
        <charset val="204"/>
      </rPr>
      <t>400 осіб</t>
    </r>
    <r>
      <rPr>
        <sz val="11"/>
        <rFont val="Times New Roman"/>
        <family val="1"/>
        <charset val="204"/>
      </rPr>
      <t>.</t>
    </r>
  </si>
  <si>
    <r>
      <t xml:space="preserve">2.Проведено капітальний ремонт приміщення КЗ "Боярська публічна бібліотека" </t>
    </r>
    <r>
      <rPr>
        <b/>
        <sz val="11"/>
        <rFont val="Times New Roman"/>
        <family val="1"/>
        <charset val="204"/>
      </rPr>
      <t>(+,-)</t>
    </r>
  </si>
  <si>
    <r>
      <t xml:space="preserve">Кількість осіб, які будуть користуватися приміщенням не менше </t>
    </r>
    <r>
      <rPr>
        <b/>
        <sz val="11"/>
        <rFont val="Times New Roman"/>
        <family val="1"/>
        <charset val="204"/>
      </rPr>
      <t>2500</t>
    </r>
  </si>
  <si>
    <r>
      <t xml:space="preserve">3.Реконструйовано (відновлено) будівлю «Жорнівського клубу» </t>
    </r>
    <r>
      <rPr>
        <b/>
        <sz val="11"/>
        <rFont val="Times New Roman"/>
        <family val="1"/>
        <charset val="204"/>
      </rPr>
      <t>(+,-)</t>
    </r>
  </si>
  <si>
    <r>
      <t xml:space="preserve">Кількість осіб, які будуть користуватися приміщенням не менше </t>
    </r>
    <r>
      <rPr>
        <b/>
        <sz val="11"/>
        <rFont val="Times New Roman"/>
        <family val="1"/>
        <charset val="204"/>
      </rPr>
      <t>1000</t>
    </r>
  </si>
  <si>
    <r>
      <t xml:space="preserve">Розроблено інвестиційний паспорт громади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>.</t>
    </r>
  </si>
  <si>
    <r>
      <t xml:space="preserve">Наявність в публічному доступі інвестиційного паспорту громади, в т.ч. іноземною/-ими мовою/-ми </t>
    </r>
    <r>
      <rPr>
        <b/>
        <sz val="11"/>
        <rFont val="Times New Roman"/>
        <family val="1"/>
        <charset val="204"/>
      </rPr>
      <t xml:space="preserve">(+/-). </t>
    </r>
  </si>
  <si>
    <r>
      <t xml:space="preserve">Кількість публічних презентацій інвестиційного потенціалу громади, в т.ч. поза межами громади, – щонайменше </t>
    </r>
    <r>
      <rPr>
        <b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>.</t>
    </r>
  </si>
  <si>
    <r>
      <t xml:space="preserve">Кількість проведених тренінгів до </t>
    </r>
    <r>
      <rPr>
        <b/>
        <sz val="11"/>
        <rFont val="Times New Roman"/>
        <family val="1"/>
        <charset val="204"/>
      </rPr>
      <t xml:space="preserve">15 </t>
    </r>
    <r>
      <rPr>
        <sz val="11"/>
        <rFont val="Times New Roman"/>
        <family val="1"/>
        <charset val="204"/>
      </rPr>
      <t xml:space="preserve">одиниць. Кількість осіб, які відвідали тренінги – щонайменше </t>
    </r>
    <r>
      <rPr>
        <b/>
        <sz val="11"/>
        <rFont val="Times New Roman"/>
        <family val="1"/>
        <charset val="204"/>
      </rPr>
      <t>300</t>
    </r>
    <r>
      <rPr>
        <sz val="11"/>
        <rFont val="Times New Roman"/>
        <family val="1"/>
        <charset val="204"/>
      </rPr>
      <t xml:space="preserve"> осіб.</t>
    </r>
  </si>
  <si>
    <r>
      <t xml:space="preserve">Створено офіс (інкубатор) підтримки розвитку підприємництва </t>
    </r>
    <r>
      <rPr>
        <b/>
        <sz val="11"/>
        <rFont val="Times New Roman"/>
        <family val="1"/>
        <charset val="204"/>
      </rPr>
      <t>(+,-)</t>
    </r>
  </si>
  <si>
    <r>
      <t xml:space="preserve">Кількість  підприємців, які скористалися послугами офісу (інкубатору) – щонайменше </t>
    </r>
    <r>
      <rPr>
        <b/>
        <sz val="11"/>
        <rFont val="Times New Roman"/>
        <family val="1"/>
        <charset val="204"/>
      </rPr>
      <t>500</t>
    </r>
    <r>
      <rPr>
        <sz val="11"/>
        <rFont val="Times New Roman"/>
        <family val="1"/>
        <charset val="204"/>
      </rPr>
      <t xml:space="preserve"> осіб</t>
    </r>
  </si>
  <si>
    <r>
      <t xml:space="preserve">Створено місце на території громади для проведення ярмарків і реалізації продукції особистих селянських господарств </t>
    </r>
    <r>
      <rPr>
        <b/>
        <sz val="11"/>
        <rFont val="Times New Roman"/>
        <family val="1"/>
        <charset val="204"/>
      </rPr>
      <t>(+/-)</t>
    </r>
  </si>
  <si>
    <r>
      <t xml:space="preserve">Створено шоу-руми для популяризації, підтримки і продажу товарів крафтового виробництва </t>
    </r>
    <r>
      <rPr>
        <b/>
        <sz val="11"/>
        <rFont val="Times New Roman"/>
        <family val="1"/>
        <charset val="204"/>
      </rPr>
      <t>(+,-)</t>
    </r>
  </si>
  <si>
    <r>
      <t>Проведено аудит стану інформатизації та цифровізації у громаді</t>
    </r>
    <r>
      <rPr>
        <b/>
        <sz val="11"/>
        <rFont val="Times New Roman"/>
        <family val="1"/>
        <charset val="204"/>
      </rPr>
      <t>(+,-)</t>
    </r>
  </si>
  <si>
    <r>
      <t xml:space="preserve">Створено концепцію та впроваджено пілотний етап інтегрованої інформаційної системи робочого простору (Workspace) </t>
    </r>
    <r>
      <rPr>
        <b/>
        <sz val="11"/>
        <rFont val="Times New Roman"/>
        <family val="1"/>
        <charset val="204"/>
      </rPr>
      <t>(+/-).</t>
    </r>
  </si>
  <si>
    <r>
      <t xml:space="preserve">Кількість підключених пілотних користувачів </t>
    </r>
    <r>
      <rPr>
        <b/>
        <sz val="11"/>
        <rFont val="Times New Roman"/>
        <family val="1"/>
        <charset val="204"/>
      </rPr>
      <t>до  ≥ 50</t>
    </r>
  </si>
  <si>
    <r>
      <t xml:space="preserve">Проведено аналіз можливостей та пілотне впровадження щонайменше одного інструменту на базі ШІ для оптимізації робочих процесів в одному з виконавчих органів </t>
    </r>
    <r>
      <rPr>
        <b/>
        <sz val="11"/>
        <rFont val="Times New Roman"/>
        <family val="1"/>
        <charset val="204"/>
      </rPr>
      <t>(+/-)</t>
    </r>
  </si>
  <si>
    <r>
      <t xml:space="preserve">Всі посадові особи ОМС пройшли навчання з цифрової грамотності та кібергігієни та отримали оцінку </t>
    </r>
    <r>
      <rPr>
        <b/>
        <sz val="11"/>
        <rFont val="Times New Roman"/>
        <family val="1"/>
        <charset val="204"/>
      </rPr>
      <t>≥ 55 балів</t>
    </r>
    <r>
      <rPr>
        <sz val="11"/>
        <rFont val="Times New Roman"/>
        <family val="1"/>
        <charset val="204"/>
      </rPr>
      <t xml:space="preserve"> . </t>
    </r>
  </si>
  <si>
    <r>
      <t xml:space="preserve">Розроблено та впроваджено платформу кабінет мешканця для надання муніципальних послуг </t>
    </r>
    <r>
      <rPr>
        <b/>
        <sz val="11"/>
        <rFont val="Times New Roman"/>
        <family val="1"/>
        <charset val="204"/>
      </rPr>
      <t>(+,-)</t>
    </r>
  </si>
  <si>
    <r>
      <t xml:space="preserve">Кількість осіб, які користуються кабінет, – щонайменше </t>
    </r>
    <r>
      <rPr>
        <b/>
        <sz val="11"/>
        <rFont val="Times New Roman"/>
        <family val="1"/>
        <charset val="204"/>
      </rPr>
      <t>5000</t>
    </r>
    <r>
      <rPr>
        <sz val="11"/>
        <rFont val="Times New Roman"/>
        <family val="1"/>
        <charset val="204"/>
      </rPr>
      <t xml:space="preserve"> осіб.</t>
    </r>
  </si>
  <si>
    <r>
      <t xml:space="preserve">Розроблено ПКД для реконструкції існуючих систем водопостачання та водовідведення з урахуванням сучасних енергоефективних технологій </t>
    </r>
    <r>
      <rPr>
        <b/>
        <sz val="11"/>
        <rFont val="Times New Roman"/>
        <family val="1"/>
        <charset val="204"/>
      </rPr>
      <t>(+,-)</t>
    </r>
  </si>
  <si>
    <r>
      <t xml:space="preserve">Поновлено експертну оцінку ВНС </t>
    </r>
    <r>
      <rPr>
        <b/>
        <sz val="11"/>
        <rFont val="Times New Roman"/>
        <family val="1"/>
        <charset val="204"/>
      </rPr>
      <t>(+,-)</t>
    </r>
  </si>
  <si>
    <r>
      <t xml:space="preserve">Проведено реконструкцію мереж газопостачання, водопостачання та водовідведення </t>
    </r>
    <r>
      <rPr>
        <b/>
        <sz val="11"/>
        <rFont val="Times New Roman"/>
        <family val="1"/>
        <charset val="204"/>
      </rPr>
      <t>(+,-)</t>
    </r>
  </si>
  <si>
    <r>
      <t>Розроблено ПКД по реконструкції водопровідної мережі в м. Боярка по заміні азбестоцементних труб на поліетиленові</t>
    </r>
    <r>
      <rPr>
        <b/>
        <sz val="11"/>
        <rFont val="Times New Roman"/>
        <family val="1"/>
        <charset val="204"/>
      </rPr>
      <t xml:space="preserve"> (+,-)</t>
    </r>
  </si>
  <si>
    <r>
      <t>Розроблено ПКД, потребує коригування</t>
    </r>
    <r>
      <rPr>
        <b/>
        <sz val="11"/>
        <rFont val="Times New Roman"/>
        <family val="1"/>
        <charset val="204"/>
      </rPr>
      <t>(+,-)</t>
    </r>
  </si>
  <si>
    <r>
      <t xml:space="preserve">Розроблено  ПКД для реконструкції існуючих систем водопостачання </t>
    </r>
    <r>
      <rPr>
        <b/>
        <sz val="11"/>
        <rFont val="Times New Roman"/>
        <family val="1"/>
        <charset val="204"/>
      </rPr>
      <t>(+,-)</t>
    </r>
  </si>
  <si>
    <r>
      <t>Замінено насоси та ремонт приміщень ПНС</t>
    </r>
    <r>
      <rPr>
        <b/>
        <sz val="11"/>
        <rFont val="Times New Roman"/>
        <family val="1"/>
        <charset val="204"/>
      </rPr>
      <t xml:space="preserve"> (+,-)</t>
    </r>
  </si>
  <si>
    <t>ПНС-1: м. Боярка, вул. Соборності,53/1</t>
  </si>
  <si>
    <r>
      <t xml:space="preserve">Зменшено втрати води в системі водопостачання завдяки сучасним технологія: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 xml:space="preserve"> </t>
    </r>
  </si>
  <si>
    <r>
      <t>Високоефективне функціонування існуючих об’єктів водопостачання:</t>
    </r>
    <r>
      <rPr>
        <b/>
        <sz val="11"/>
        <rFont val="Times New Roman"/>
        <family val="1"/>
        <charset val="204"/>
      </rPr>
      <t>(+,-)</t>
    </r>
  </si>
  <si>
    <r>
      <t xml:space="preserve">Розроблено  ПКД для реконструкції ВНС: </t>
    </r>
    <r>
      <rPr>
        <b/>
        <sz val="11"/>
        <rFont val="Times New Roman"/>
        <family val="1"/>
        <charset val="204"/>
      </rPr>
      <t>(+,-)</t>
    </r>
  </si>
  <si>
    <r>
      <t xml:space="preserve">Розроблено  ПКД для ремонту РЧВ в кількості </t>
    </r>
    <r>
      <rPr>
        <b/>
        <sz val="11"/>
        <rFont val="Times New Roman"/>
        <family val="1"/>
        <charset val="204"/>
      </rPr>
      <t>7 штук</t>
    </r>
    <r>
      <rPr>
        <sz val="11"/>
        <rFont val="Times New Roman"/>
        <family val="1"/>
        <charset val="204"/>
      </rPr>
      <t xml:space="preserve"> </t>
    </r>
  </si>
  <si>
    <r>
      <t xml:space="preserve">Розроблено ПКД для капітального ремонту водопровідних веж у кількості </t>
    </r>
    <r>
      <rPr>
        <b/>
        <sz val="11"/>
        <rFont val="Times New Roman"/>
        <family val="1"/>
        <charset val="204"/>
      </rPr>
      <t>6 одиниць</t>
    </r>
    <r>
      <rPr>
        <sz val="11"/>
        <rFont val="Times New Roman"/>
        <family val="1"/>
        <charset val="204"/>
      </rPr>
      <t xml:space="preserve"> </t>
    </r>
  </si>
  <si>
    <r>
      <t xml:space="preserve">Проведено ремонт існуючих бюветів у кількості </t>
    </r>
    <r>
      <rPr>
        <b/>
        <sz val="11"/>
        <rFont val="Times New Roman"/>
        <family val="1"/>
        <charset val="204"/>
      </rPr>
      <t>2 одиниць</t>
    </r>
  </si>
  <si>
    <r>
      <t xml:space="preserve">Побудовано нових бюветів у кількості </t>
    </r>
    <r>
      <rPr>
        <b/>
        <sz val="11"/>
        <rFont val="Times New Roman"/>
        <family val="1"/>
        <charset val="204"/>
      </rPr>
      <t>5 одиниць</t>
    </r>
  </si>
  <si>
    <r>
      <t xml:space="preserve">Розроблено  ПКД для реконструкції існуючих систем водопостачання: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 xml:space="preserve"> </t>
    </r>
  </si>
  <si>
    <r>
      <t xml:space="preserve">Розроблено ТЕО для реконструкції існуючих систем водопостачання: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 xml:space="preserve"> </t>
    </r>
  </si>
  <si>
    <r>
      <t xml:space="preserve">Проведено розробка ТЕО та ПКД для реалізації щодо можливих варіантів модернізації міських очисних споруд: </t>
    </r>
    <r>
      <rPr>
        <b/>
        <sz val="11"/>
        <rFont val="Times New Roman"/>
        <family val="1"/>
        <charset val="204"/>
      </rPr>
      <t>(+,-)</t>
    </r>
  </si>
  <si>
    <r>
      <t xml:space="preserve">Проведено заміна обладнання та ремонт приміщень КНС у кількості 10 одиниць: </t>
    </r>
    <r>
      <rPr>
        <b/>
        <sz val="11"/>
        <rFont val="Times New Roman"/>
        <family val="1"/>
        <charset val="204"/>
      </rPr>
      <t>(+,-)</t>
    </r>
  </si>
  <si>
    <r>
      <t xml:space="preserve">Проведено розробка ПКД для будівництва станції прийому стоків: </t>
    </r>
    <r>
      <rPr>
        <b/>
        <sz val="11"/>
        <rFont val="Times New Roman"/>
        <family val="1"/>
        <charset val="204"/>
      </rPr>
      <t>(+,-)</t>
    </r>
  </si>
  <si>
    <r>
      <t xml:space="preserve">Коригування ПКД </t>
    </r>
    <r>
      <rPr>
        <b/>
        <sz val="11"/>
        <rFont val="Times New Roman"/>
        <family val="1"/>
        <charset val="204"/>
      </rPr>
      <t>(+,-)</t>
    </r>
  </si>
  <si>
    <r>
      <t xml:space="preserve">Реконструйовано установку знезараження стоків </t>
    </r>
    <r>
      <rPr>
        <b/>
        <sz val="11"/>
        <rFont val="Times New Roman"/>
        <family val="1"/>
        <charset val="204"/>
      </rPr>
      <t>(+,-)</t>
    </r>
  </si>
  <si>
    <r>
      <t xml:space="preserve">Проведено розробка ПКД для виконання капітального ремонту КНС </t>
    </r>
    <r>
      <rPr>
        <b/>
        <sz val="11"/>
        <rFont val="Times New Roman"/>
        <family val="1"/>
        <charset val="204"/>
      </rPr>
      <t>(+,-)</t>
    </r>
  </si>
  <si>
    <r>
      <t xml:space="preserve">Проведено розробка ТЕО та ПКД для заміни каналізаційних мереж в селі Забір’я, Тарасівка: </t>
    </r>
    <r>
      <rPr>
        <b/>
        <sz val="11"/>
        <rFont val="Times New Roman"/>
        <family val="1"/>
        <charset val="204"/>
      </rPr>
      <t>(+,-)</t>
    </r>
  </si>
  <si>
    <r>
      <t xml:space="preserve">Проведено розробка ТЕО для прокладання каналізаційних мере в селах Княжичі і Новосілки: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 xml:space="preserve"> </t>
    </r>
  </si>
  <si>
    <r>
      <t xml:space="preserve">Проведено реконструкція існуючих систем водовідведення: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 xml:space="preserve"> </t>
    </r>
  </si>
  <si>
    <r>
      <t xml:space="preserve">Встановлено нову систему диспетчеризації для об’єктів водовідведення: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 xml:space="preserve"> </t>
    </r>
  </si>
  <si>
    <r>
      <t xml:space="preserve">Проведено реконструкцію існуючих систем водовідведення: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 xml:space="preserve"> </t>
    </r>
  </si>
  <si>
    <r>
      <t xml:space="preserve">Проведено реконструкцію ТП у кількості 14 одиниць з встановленням вакуумних вимикачів: </t>
    </r>
    <r>
      <rPr>
        <b/>
        <sz val="11"/>
        <rFont val="Times New Roman"/>
        <family val="1"/>
        <charset val="204"/>
      </rPr>
      <t>(+,-)</t>
    </r>
  </si>
  <si>
    <r>
      <t xml:space="preserve">Замінено кабельні лінії 0,4 кВ на свердловинах: </t>
    </r>
    <r>
      <rPr>
        <b/>
        <sz val="11"/>
        <rFont val="Times New Roman"/>
        <family val="1"/>
        <charset val="204"/>
      </rPr>
      <t>(+,-)</t>
    </r>
  </si>
  <si>
    <r>
      <t xml:space="preserve">Замінено шафи управління ВНС та КНС (на всіх об’єктах): </t>
    </r>
    <r>
      <rPr>
        <b/>
        <sz val="11"/>
        <rFont val="Times New Roman"/>
        <family val="1"/>
        <charset val="204"/>
      </rPr>
      <t>(+,-)</t>
    </r>
  </si>
  <si>
    <r>
      <t xml:space="preserve">Замінено повітряні лінії на кабель сіп ВНС №4: Білогородська 63: </t>
    </r>
    <r>
      <rPr>
        <b/>
        <sz val="11"/>
        <rFont val="Times New Roman"/>
        <family val="1"/>
        <charset val="204"/>
      </rPr>
      <t>(+,-)</t>
    </r>
  </si>
  <si>
    <r>
      <t xml:space="preserve">Побудовано станції очистки води ВНС2 та ВНС4: </t>
    </r>
    <r>
      <rPr>
        <b/>
        <sz val="11"/>
        <rFont val="Times New Roman"/>
        <family val="1"/>
        <charset val="204"/>
      </rPr>
      <t>(+,-)</t>
    </r>
  </si>
  <si>
    <r>
      <t>Розроблено ПКД з термомодернізації і термосанації закладів комунальної власності (</t>
    </r>
    <r>
      <rPr>
        <b/>
        <sz val="11"/>
        <rFont val="Times New Roman"/>
        <family val="1"/>
        <charset val="204"/>
      </rPr>
      <t>до 3 од.)</t>
    </r>
  </si>
  <si>
    <r>
      <t xml:space="preserve">1.Проведено капітальний ремонт (термосанація) Тарасівського ЗДО  «Віночок» </t>
    </r>
    <r>
      <rPr>
        <b/>
        <sz val="11"/>
        <rFont val="Times New Roman"/>
        <family val="1"/>
        <charset val="204"/>
      </rPr>
      <t>(+,-)</t>
    </r>
  </si>
  <si>
    <r>
      <t xml:space="preserve">2.Проведено капітальний ремонт будівель Новосілківської гімназії  </t>
    </r>
    <r>
      <rPr>
        <b/>
        <sz val="11"/>
        <rFont val="Times New Roman"/>
        <family val="1"/>
        <charset val="204"/>
      </rPr>
      <t>(+,-)</t>
    </r>
  </si>
  <si>
    <r>
      <t xml:space="preserve">Протяжність розширеної, модернізованої/реконструйованої мережі вуличного освітлення із встановленими енергозберігаючими лампами – </t>
    </r>
    <r>
      <rPr>
        <b/>
        <sz val="11"/>
        <rFont val="Times New Roman"/>
        <family val="1"/>
        <charset val="204"/>
      </rPr>
      <t>4500  м</t>
    </r>
  </si>
  <si>
    <r>
      <t>Здійснено модернізацію системи освітлення в школах, лікарнях та інших об’єктах інфраструктури в БМТГ</t>
    </r>
    <r>
      <rPr>
        <b/>
        <sz val="11"/>
        <rFont val="Times New Roman"/>
        <family val="1"/>
        <charset val="204"/>
      </rPr>
      <t xml:space="preserve"> (+,-)</t>
    </r>
  </si>
  <si>
    <r>
      <t xml:space="preserve">Створено «Сухий струмок» у парку ім. Тараса Шевченка </t>
    </r>
    <r>
      <rPr>
        <b/>
        <sz val="11"/>
        <rFont val="Times New Roman"/>
        <family val="1"/>
        <charset val="204"/>
      </rPr>
      <t>(+,-)</t>
    </r>
  </si>
  <si>
    <r>
      <t xml:space="preserve">Проведено інвентаризацію зелених насаджень населених пунктів громади. </t>
    </r>
    <r>
      <rPr>
        <b/>
        <sz val="11"/>
        <rFont val="Times New Roman"/>
        <family val="1"/>
        <charset val="204"/>
      </rPr>
      <t>(+,-)</t>
    </r>
  </si>
  <si>
    <r>
      <t xml:space="preserve">Кількість зелених насаджень збільшена мінімум на </t>
    </r>
    <r>
      <rPr>
        <b/>
        <sz val="11"/>
        <rFont val="Times New Roman"/>
        <family val="1"/>
        <charset val="204"/>
      </rPr>
      <t>75  од</t>
    </r>
    <r>
      <rPr>
        <sz val="11"/>
        <rFont val="Times New Roman"/>
        <family val="1"/>
        <charset val="204"/>
      </rPr>
      <t>.</t>
    </r>
  </si>
  <si>
    <r>
      <t xml:space="preserve">Визначено місця </t>
    </r>
    <r>
      <rPr>
        <b/>
        <sz val="11"/>
        <rFont val="Times New Roman"/>
        <family val="1"/>
        <charset val="204"/>
      </rPr>
      <t>(+,-)</t>
    </r>
  </si>
  <si>
    <r>
      <t xml:space="preserve">Створено зелені території, парки, сквери – не менше </t>
    </r>
    <r>
      <rPr>
        <b/>
        <sz val="11"/>
        <rFont val="Times New Roman"/>
        <family val="1"/>
        <charset val="204"/>
      </rPr>
      <t>4 од</t>
    </r>
    <r>
      <rPr>
        <sz val="11"/>
        <rFont val="Times New Roman"/>
        <family val="1"/>
        <charset val="204"/>
      </rPr>
      <t>.</t>
    </r>
  </si>
  <si>
    <r>
      <t xml:space="preserve">Розроблено Місцевий план управління відходами </t>
    </r>
    <r>
      <rPr>
        <b/>
        <sz val="11"/>
        <rFont val="Times New Roman"/>
        <family val="1"/>
        <charset val="204"/>
      </rPr>
      <t>(+,-)</t>
    </r>
  </si>
  <si>
    <r>
      <t xml:space="preserve">Розроблено концепцію Екоіндустріального парку «Боярка» </t>
    </r>
    <r>
      <rPr>
        <b/>
        <sz val="11"/>
        <rFont val="Times New Roman"/>
        <family val="1"/>
        <charset val="204"/>
      </rPr>
      <t>(+,-)</t>
    </r>
  </si>
  <si>
    <r>
      <t xml:space="preserve">Зареєстровано в реєстрі Індустріальних парків </t>
    </r>
    <r>
      <rPr>
        <b/>
        <sz val="11"/>
        <rFont val="Times New Roman"/>
        <family val="1"/>
        <charset val="204"/>
      </rPr>
      <t>(+,-)</t>
    </r>
  </si>
  <si>
    <r>
      <t xml:space="preserve">Побудовано бювети з питною водою – не менше </t>
    </r>
    <r>
      <rPr>
        <b/>
        <sz val="11"/>
        <rFont val="Times New Roman"/>
        <family val="1"/>
        <charset val="204"/>
      </rPr>
      <t>1 од</t>
    </r>
    <r>
      <rPr>
        <sz val="11"/>
        <rFont val="Times New Roman"/>
        <family val="1"/>
        <charset val="204"/>
      </rPr>
      <t>.</t>
    </r>
  </si>
  <si>
    <r>
      <t>3.Проведено Реконструкцію будівлі Забірської дільничої лікарні з амбулаторією з добудовою приміщення відділення надання послуг особам, що потребують стороннього догляду</t>
    </r>
    <r>
      <rPr>
        <b/>
        <sz val="11"/>
        <rFont val="Times New Roman"/>
        <family val="1"/>
        <charset val="204"/>
      </rPr>
      <t>(+,-)</t>
    </r>
  </si>
  <si>
    <r>
      <t>4.Проведено капітальні ремонти укриттів</t>
    </r>
    <r>
      <rPr>
        <b/>
        <sz val="11"/>
        <rFont val="Times New Roman"/>
        <family val="1"/>
        <charset val="204"/>
      </rPr>
      <t>(+,-)</t>
    </r>
  </si>
  <si>
    <r>
      <t xml:space="preserve">Розширено (модернізовано, реконструйовано) мережу вуличного освітлення </t>
    </r>
    <r>
      <rPr>
        <b/>
        <sz val="11"/>
        <rFont val="Times New Roman"/>
        <family val="1"/>
        <charset val="204"/>
      </rPr>
      <t>(+,-)</t>
    </r>
  </si>
  <si>
    <r>
      <t xml:space="preserve">Кількість додатково встановлених відеокамер не менше </t>
    </r>
    <r>
      <rPr>
        <b/>
        <sz val="11"/>
        <rFont val="Times New Roman"/>
        <family val="1"/>
        <charset val="204"/>
      </rPr>
      <t>15</t>
    </r>
    <r>
      <rPr>
        <sz val="11"/>
        <rFont val="Times New Roman"/>
        <family val="1"/>
        <charset val="204"/>
      </rPr>
      <t xml:space="preserve"> одиниць.</t>
    </r>
  </si>
  <si>
    <r>
      <t xml:space="preserve">Проведено капітальні ремонти доріг </t>
    </r>
    <r>
      <rPr>
        <b/>
        <sz val="11"/>
        <rFont val="Times New Roman"/>
        <family val="1"/>
        <charset val="204"/>
      </rPr>
      <t>(+,-)</t>
    </r>
  </si>
  <si>
    <r>
      <t xml:space="preserve">Загальна протяжність відремонтованих доріг – </t>
    </r>
    <r>
      <rPr>
        <b/>
        <sz val="11"/>
        <rFont val="Times New Roman"/>
        <family val="1"/>
        <charset val="204"/>
      </rPr>
      <t>360 м.</t>
    </r>
  </si>
  <si>
    <r>
      <t xml:space="preserve">Розроблено проєктно-кошторисну документацію </t>
    </r>
    <r>
      <rPr>
        <b/>
        <sz val="11"/>
        <rFont val="Times New Roman"/>
        <family val="1"/>
        <charset val="204"/>
      </rPr>
      <t>(+,-)</t>
    </r>
    <r>
      <rPr>
        <sz val="11"/>
        <rFont val="Times New Roman"/>
        <family val="1"/>
        <charset val="204"/>
      </rPr>
      <t>.</t>
    </r>
  </si>
  <si>
    <r>
      <t xml:space="preserve">Забезпечено безбар’єрний доступ до приміщень навчальних закладів, закладів охорони здоров’я, закладів культури та спорту: </t>
    </r>
    <r>
      <rPr>
        <b/>
        <sz val="11"/>
        <rFont val="Times New Roman"/>
        <family val="1"/>
        <charset val="204"/>
      </rPr>
      <t>(+,-)</t>
    </r>
  </si>
  <si>
    <r>
      <t xml:space="preserve">4.Проведено капітальний ремонт будівлі </t>
    </r>
    <r>
      <rPr>
        <b/>
        <sz val="11"/>
        <rFont val="Times New Roman"/>
        <family val="1"/>
        <charset val="204"/>
      </rPr>
      <t>(+,-)</t>
    </r>
  </si>
  <si>
    <r>
      <t xml:space="preserve">Кількість осіб, які будуть користуватися приміщенням не менше </t>
    </r>
    <r>
      <rPr>
        <b/>
        <sz val="11"/>
        <rFont val="Times New Roman"/>
        <family val="1"/>
        <charset val="204"/>
      </rPr>
      <t>100</t>
    </r>
  </si>
  <si>
    <r>
      <t xml:space="preserve">Розроблено проєкт «Громадські вбиральні для кожного» </t>
    </r>
    <r>
      <rPr>
        <b/>
        <sz val="11"/>
        <rFont val="Times New Roman"/>
        <family val="1"/>
        <charset val="204"/>
      </rPr>
      <t>(+,-)</t>
    </r>
  </si>
  <si>
    <r>
      <t xml:space="preserve">2.Побудовано укриття на території Боярської загальноосвітньої школи I - III ступенів № 1 </t>
    </r>
    <r>
      <rPr>
        <b/>
        <sz val="11"/>
        <rFont val="Times New Roman"/>
        <family val="1"/>
        <charset val="204"/>
      </rPr>
      <t>(+,-)</t>
    </r>
  </si>
  <si>
    <r>
      <t xml:space="preserve">3.Проведено реконструкція з добудовою приміщення Боярської ЗОШ І-ІІІ ступенів №1: </t>
    </r>
    <r>
      <rPr>
        <b/>
        <sz val="11"/>
        <rFont val="Times New Roman"/>
        <family val="1"/>
        <charset val="204"/>
      </rPr>
      <t>(+,-)</t>
    </r>
  </si>
  <si>
    <r>
      <t xml:space="preserve">4.Побудовано укриття на території Боярського академічного ліцею «Лідер» </t>
    </r>
    <r>
      <rPr>
        <b/>
        <sz val="11"/>
        <rFont val="Times New Roman"/>
        <family val="1"/>
        <charset val="204"/>
      </rPr>
      <t>(+,-)</t>
    </r>
  </si>
  <si>
    <r>
      <t xml:space="preserve">5. Побудовано укриття на території Малютянської гімназії </t>
    </r>
    <r>
      <rPr>
        <b/>
        <sz val="11"/>
        <rFont val="Times New Roman"/>
        <family val="1"/>
        <charset val="204"/>
      </rPr>
      <t>(+,-)</t>
    </r>
  </si>
  <si>
    <r>
      <t xml:space="preserve">6.Побудовано споруду подвійного призначення із захисними властивостями ПРУ ДНЗ "Берізка" </t>
    </r>
    <r>
      <rPr>
        <b/>
        <sz val="11"/>
        <rFont val="Times New Roman"/>
        <family val="1"/>
        <charset val="204"/>
      </rPr>
      <t>(+,-)</t>
    </r>
  </si>
  <si>
    <r>
      <t>Площа укриття-</t>
    </r>
    <r>
      <rPr>
        <b/>
        <sz val="11"/>
        <rFont val="Times New Roman"/>
        <family val="1"/>
        <charset val="204"/>
      </rPr>
      <t>1192,62 м2.</t>
    </r>
  </si>
  <si>
    <r>
      <t xml:space="preserve">Кількість осіб, для яких створено укриття до </t>
    </r>
    <r>
      <rPr>
        <b/>
        <sz val="11"/>
        <rFont val="Times New Roman"/>
        <family val="1"/>
        <charset val="204"/>
      </rPr>
      <t>210 осіб.</t>
    </r>
  </si>
  <si>
    <r>
      <t xml:space="preserve">7.Проведено капітальний ремонт підвального приміщення подвійного призначення (облаштування найпростішого укриття) закладу дошкільної освіти (ясла-садок) комбінованого типу «Спадкоємець» </t>
    </r>
    <r>
      <rPr>
        <b/>
        <sz val="11"/>
        <rFont val="Times New Roman"/>
        <family val="1"/>
        <charset val="204"/>
      </rPr>
      <t>(+,-)</t>
    </r>
  </si>
  <si>
    <r>
      <t>Площа укриття-</t>
    </r>
    <r>
      <rPr>
        <b/>
        <sz val="11"/>
        <rFont val="Times New Roman"/>
        <family val="1"/>
        <charset val="204"/>
      </rPr>
      <t>79,41 м2.</t>
    </r>
  </si>
  <si>
    <r>
      <t>Кількість осіб, для яких створено укриття-</t>
    </r>
    <r>
      <rPr>
        <b/>
        <sz val="11"/>
        <rFont val="Times New Roman"/>
        <family val="1"/>
        <charset val="204"/>
      </rPr>
      <t>45 осіб.</t>
    </r>
  </si>
  <si>
    <r>
      <t xml:space="preserve">8.Проведено капітальний ремонт підвального приміщення подвійного призначення (облаштування найпростішого укриття) закладу дошкільної освіти (ясла-садок) комбінованого типу "Казка" </t>
    </r>
    <r>
      <rPr>
        <b/>
        <sz val="11"/>
        <rFont val="Times New Roman"/>
        <family val="1"/>
        <charset val="204"/>
      </rPr>
      <t>(+,-)</t>
    </r>
  </si>
  <si>
    <r>
      <t>Площа укриття-</t>
    </r>
    <r>
      <rPr>
        <b/>
        <sz val="11"/>
        <rFont val="Times New Roman"/>
        <family val="1"/>
        <charset val="204"/>
      </rPr>
      <t>427,89 м2.</t>
    </r>
  </si>
  <si>
    <r>
      <t xml:space="preserve">Кількість осіб, для яких створено укриття  </t>
    </r>
    <r>
      <rPr>
        <b/>
        <sz val="11"/>
        <rFont val="Times New Roman"/>
        <family val="1"/>
        <charset val="204"/>
      </rPr>
      <t>до 212 осіб</t>
    </r>
  </si>
  <si>
    <r>
      <t xml:space="preserve">9.Проведено капітальний ремонт підвального приміщення подвійного призначення (облаштування найпростішого укриття) Новосілківської  гімназії </t>
    </r>
    <r>
      <rPr>
        <b/>
        <sz val="11"/>
        <rFont val="Times New Roman"/>
        <family val="1"/>
        <charset val="204"/>
      </rPr>
      <t>(+,-)</t>
    </r>
  </si>
  <si>
    <r>
      <t>Площа укриття-</t>
    </r>
    <r>
      <rPr>
        <b/>
        <sz val="11"/>
        <rFont val="Times New Roman"/>
        <family val="1"/>
        <charset val="204"/>
      </rPr>
      <t>549.38 м2.</t>
    </r>
  </si>
  <si>
    <r>
      <t xml:space="preserve">Кількість осіб, для яких створено укриття  </t>
    </r>
    <r>
      <rPr>
        <b/>
        <sz val="11"/>
        <rFont val="Times New Roman"/>
        <family val="1"/>
        <charset val="204"/>
      </rPr>
      <t>до  200 осіб</t>
    </r>
  </si>
  <si>
    <r>
      <t xml:space="preserve">10.Проведено реконструкцію Новосілківської гімназії </t>
    </r>
    <r>
      <rPr>
        <b/>
        <sz val="11"/>
        <rFont val="Times New Roman"/>
        <family val="1"/>
        <charset val="204"/>
      </rPr>
      <t>(+,-)</t>
    </r>
  </si>
  <si>
    <r>
      <t xml:space="preserve">11.Проведено капітальний ремонт підвального приміщення (облаштування найпростішого укриття) ЗДО «Іскорка»: </t>
    </r>
    <r>
      <rPr>
        <b/>
        <sz val="11"/>
        <rFont val="Times New Roman"/>
        <family val="1"/>
        <charset val="204"/>
      </rPr>
      <t>(+,-)</t>
    </r>
  </si>
  <si>
    <r>
      <t xml:space="preserve">12. Проведено капітальний ремонт (аварійно-відновлювальні роботи) структурного підрозділу ЗДО «Котигорошко», пошкодженого в результаті збройної агресії: </t>
    </r>
    <r>
      <rPr>
        <b/>
        <sz val="11"/>
        <rFont val="Times New Roman"/>
        <family val="1"/>
        <charset val="204"/>
      </rPr>
      <t>(+,-)</t>
    </r>
  </si>
  <si>
    <r>
      <t xml:space="preserve">13. Проведено капітальний ремонт харчоблоку Боярського академічного ліцею «Гармонія» </t>
    </r>
    <r>
      <rPr>
        <b/>
        <sz val="11"/>
        <rFont val="Times New Roman"/>
        <family val="1"/>
        <charset val="204"/>
      </rPr>
      <t>(+,-)</t>
    </r>
  </si>
  <si>
    <r>
      <t>14.Проведено капітальний ремонт харчоблоку Боярського академічного ліцею «Інтелект» за адресою: м.Боярка, вул.Шкільна, 28</t>
    </r>
    <r>
      <rPr>
        <b/>
        <sz val="11"/>
        <rFont val="Times New Roman"/>
        <family val="1"/>
        <charset val="204"/>
      </rPr>
      <t xml:space="preserve"> :(+,-)</t>
    </r>
  </si>
  <si>
    <r>
      <t xml:space="preserve">15.Проведено капітальний ремонт харчоблоку Боярського академічного ліцею «Інтелект» за адресою: м.Боярка, вул. Незалежності, 4: </t>
    </r>
    <r>
      <rPr>
        <b/>
        <sz val="11"/>
        <rFont val="Times New Roman"/>
        <family val="1"/>
        <charset val="204"/>
      </rPr>
      <t>(+,-)</t>
    </r>
  </si>
  <si>
    <r>
      <t>16.Проведено реконструкція приміщень харчоблоку опорного закладу освіти «Боярський академічний ліцей ім.Євгена Коновальця»:</t>
    </r>
    <r>
      <rPr>
        <b/>
        <sz val="11"/>
        <rFont val="Times New Roman"/>
        <family val="1"/>
        <charset val="204"/>
      </rPr>
      <t xml:space="preserve"> (+,-)</t>
    </r>
  </si>
  <si>
    <r>
      <t>17. Проведено капітальний ремонт харчоблоку Боярського академічного ліцею «Лідер»:</t>
    </r>
    <r>
      <rPr>
        <b/>
        <sz val="11"/>
        <rFont val="Times New Roman"/>
        <family val="1"/>
        <charset val="204"/>
      </rPr>
      <t xml:space="preserve"> (+,-)</t>
    </r>
  </si>
  <si>
    <r>
      <t xml:space="preserve">18.Проведено реконструкцію приміщення харчоблоку </t>
    </r>
    <r>
      <rPr>
        <b/>
        <sz val="11"/>
        <rFont val="Times New Roman"/>
        <family val="1"/>
        <charset val="204"/>
      </rPr>
      <t>(+,-)</t>
    </r>
  </si>
  <si>
    <r>
      <t xml:space="preserve">Кількість здобувачів освіти, які отримують послуги до </t>
    </r>
    <r>
      <rPr>
        <b/>
        <sz val="11"/>
        <rFont val="Times New Roman"/>
        <family val="1"/>
        <charset val="204"/>
      </rPr>
      <t>1500 осіб</t>
    </r>
  </si>
  <si>
    <r>
      <t xml:space="preserve">Створено шкільного медіа центру </t>
    </r>
    <r>
      <rPr>
        <b/>
        <sz val="11"/>
        <rFont val="Times New Roman"/>
        <family val="1"/>
        <charset val="204"/>
      </rPr>
      <t>(+,-)</t>
    </r>
  </si>
  <si>
    <r>
      <t xml:space="preserve">Створено центр професійного розвитку </t>
    </r>
    <r>
      <rPr>
        <b/>
        <sz val="11"/>
        <rFont val="Times New Roman"/>
        <family val="1"/>
        <charset val="204"/>
      </rPr>
      <t>(+,-)</t>
    </r>
  </si>
  <si>
    <r>
      <t xml:space="preserve">Кількість педагогічних працівників, які отримали доступ до навчальних програм центру не менше </t>
    </r>
    <r>
      <rPr>
        <b/>
        <sz val="11"/>
        <rFont val="Times New Roman"/>
        <family val="1"/>
        <charset val="204"/>
      </rPr>
      <t>200 осіб</t>
    </r>
    <r>
      <rPr>
        <sz val="11"/>
        <rFont val="Times New Roman"/>
        <family val="1"/>
        <charset val="204"/>
      </rPr>
      <t xml:space="preserve"> за рік".</t>
    </r>
  </si>
  <si>
    <r>
      <t xml:space="preserve">Кількість проведених тренінгів, семінарів або курсів підвищення кваліфікації не менше </t>
    </r>
    <r>
      <rPr>
        <b/>
        <sz val="11"/>
        <rFont val="Times New Roman"/>
        <family val="1"/>
        <charset val="204"/>
      </rPr>
      <t>30</t>
    </r>
    <r>
      <rPr>
        <sz val="11"/>
        <rFont val="Times New Roman"/>
        <family val="1"/>
        <charset val="204"/>
      </rPr>
      <t xml:space="preserve"> за рік".</t>
    </r>
  </si>
  <si>
    <r>
      <t xml:space="preserve">Кількість педагогів, які отримали сертифікати про підвищення кваліфікації не менше </t>
    </r>
    <r>
      <rPr>
        <b/>
        <sz val="11"/>
        <rFont val="Times New Roman"/>
        <family val="1"/>
        <charset val="204"/>
      </rPr>
      <t xml:space="preserve">150 </t>
    </r>
    <r>
      <rPr>
        <sz val="11"/>
        <rFont val="Times New Roman"/>
        <family val="1"/>
        <charset val="204"/>
      </rPr>
      <t>осіб за рік".</t>
    </r>
  </si>
  <si>
    <r>
      <t xml:space="preserve">Рівень задоволеності педагогів якістю освітніх послуг центру (за даними анкетування)"не нижче </t>
    </r>
    <r>
      <rPr>
        <b/>
        <sz val="11"/>
        <rFont val="Times New Roman"/>
        <family val="1"/>
        <charset val="204"/>
      </rPr>
      <t>85%</t>
    </r>
    <r>
      <rPr>
        <sz val="11"/>
        <rFont val="Times New Roman"/>
        <family val="1"/>
        <charset val="204"/>
      </rPr>
      <t xml:space="preserve"> задоволених учасників".</t>
    </r>
  </si>
  <si>
    <r>
      <t xml:space="preserve">Покращення професійних компетенцій педагогів (за результатами тестування або оцінки) підвищення середнього балу компетенцій </t>
    </r>
    <r>
      <rPr>
        <b/>
        <sz val="11"/>
        <rFont val="Times New Roman"/>
        <family val="1"/>
        <charset val="204"/>
      </rPr>
      <t>на 20%".</t>
    </r>
  </si>
  <si>
    <r>
      <t xml:space="preserve">Зростання інтересу педагогів до участі в професійному розвитку (за кількістю заявок на навчання) зростання </t>
    </r>
    <r>
      <rPr>
        <b/>
        <sz val="11"/>
        <rFont val="Times New Roman"/>
        <family val="1"/>
        <charset val="204"/>
      </rPr>
      <t>на 25%</t>
    </r>
    <r>
      <rPr>
        <sz val="11"/>
        <rFont val="Times New Roman"/>
        <family val="1"/>
        <charset val="204"/>
      </rPr>
      <t xml:space="preserve"> щороку".</t>
    </r>
  </si>
  <si>
    <r>
      <t>Впровадження інноваційних методик у навчальний процес шкіл громади "</t>
    </r>
    <r>
      <rPr>
        <b/>
        <sz val="11"/>
        <rFont val="Times New Roman"/>
        <family val="1"/>
        <charset val="204"/>
      </rPr>
      <t>у 70%</t>
    </r>
    <r>
      <rPr>
        <sz val="11"/>
        <rFont val="Times New Roman"/>
        <family val="1"/>
        <charset val="204"/>
      </rPr>
      <t xml:space="preserve"> шкіл громади впроваджено нові технології навчання".</t>
    </r>
  </si>
  <si>
    <r>
      <t xml:space="preserve">Покращення результатів учнів у школах, де працюють педагоги, які навчалися у центрі зростання середнього балу учнів </t>
    </r>
    <r>
      <rPr>
        <b/>
        <sz val="11"/>
        <rFont val="Times New Roman"/>
        <family val="1"/>
        <charset val="204"/>
      </rPr>
      <t>на 10%</t>
    </r>
    <r>
      <rPr>
        <sz val="11"/>
        <rFont val="Times New Roman"/>
        <family val="1"/>
        <charset val="204"/>
      </rPr>
      <t xml:space="preserve"> через рік після реалізації проєкту".</t>
    </r>
  </si>
  <si>
    <r>
      <t>Кількість організованих хакатонів</t>
    </r>
    <r>
      <rPr>
        <b/>
        <sz val="11"/>
        <rFont val="Times New Roman"/>
        <family val="1"/>
        <charset val="204"/>
      </rPr>
      <t>1 од</t>
    </r>
    <r>
      <rPr>
        <sz val="11"/>
        <rFont val="Times New Roman"/>
        <family val="1"/>
        <charset val="204"/>
      </rPr>
      <t xml:space="preserve"> на рік</t>
    </r>
  </si>
  <si>
    <r>
      <t xml:space="preserve">Кількість організованих фестивалів </t>
    </r>
    <r>
      <rPr>
        <b/>
        <sz val="11"/>
        <rFont val="Times New Roman"/>
        <family val="1"/>
        <charset val="204"/>
      </rPr>
      <t>1 од</t>
    </r>
    <r>
      <rPr>
        <sz val="11"/>
        <rFont val="Times New Roman"/>
        <family val="1"/>
        <charset val="204"/>
      </rPr>
      <t xml:space="preserve"> на рік</t>
    </r>
  </si>
  <si>
    <r>
      <t>Реалізовано проєкту</t>
    </r>
    <r>
      <rPr>
        <b/>
        <sz val="11"/>
        <rFont val="Times New Roman"/>
        <family val="1"/>
        <charset val="204"/>
      </rPr>
      <t>(+,-)</t>
    </r>
  </si>
  <si>
    <r>
      <t xml:space="preserve">Розширено мережу  </t>
    </r>
    <r>
      <rPr>
        <b/>
        <sz val="11"/>
        <rFont val="Times New Roman"/>
        <family val="1"/>
        <charset val="204"/>
      </rPr>
      <t>(+,-)</t>
    </r>
  </si>
  <si>
    <r>
      <t xml:space="preserve">Створено не менше </t>
    </r>
    <r>
      <rPr>
        <b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>майданчиків</t>
    </r>
  </si>
  <si>
    <r>
      <t xml:space="preserve">Побудовано трек </t>
    </r>
    <r>
      <rPr>
        <b/>
        <sz val="11"/>
        <rFont val="Times New Roman"/>
        <family val="1"/>
        <charset val="204"/>
      </rPr>
      <t>(+,-)</t>
    </r>
  </si>
  <si>
    <r>
      <t xml:space="preserve">Створено громадські простори: </t>
    </r>
    <r>
      <rPr>
        <b/>
        <sz val="11"/>
        <rFont val="Times New Roman"/>
        <family val="1"/>
        <charset val="204"/>
      </rPr>
      <t>≥ 2 од</t>
    </r>
    <r>
      <rPr>
        <sz val="11"/>
        <rFont val="Times New Roman"/>
        <family val="1"/>
        <charset val="204"/>
      </rPr>
      <t>.</t>
    </r>
  </si>
  <si>
    <r>
      <t xml:space="preserve">Створено літню сцену-амфітеатру </t>
    </r>
    <r>
      <rPr>
        <b/>
        <sz val="11"/>
        <rFont val="Times New Roman"/>
        <family val="1"/>
        <charset val="204"/>
      </rPr>
      <t>(+,-)</t>
    </r>
  </si>
  <si>
    <r>
      <t xml:space="preserve">Реалізовано проєкт екологічного туризму «Долина двох рік» </t>
    </r>
    <r>
      <rPr>
        <b/>
        <sz val="11"/>
        <rFont val="Times New Roman"/>
        <family val="1"/>
        <charset val="204"/>
      </rPr>
      <t>(+,-)</t>
    </r>
  </si>
  <si>
    <r>
      <t xml:space="preserve">Створено реабілітаційний центр </t>
    </r>
    <r>
      <rPr>
        <b/>
        <sz val="11"/>
        <rFont val="Times New Roman"/>
        <family val="1"/>
        <charset val="204"/>
      </rPr>
      <t>(+,-)</t>
    </r>
  </si>
  <si>
    <r>
      <t xml:space="preserve">Створено ветеранський простір </t>
    </r>
    <r>
      <rPr>
        <b/>
        <sz val="11"/>
        <rFont val="Times New Roman"/>
        <family val="1"/>
        <charset val="204"/>
      </rPr>
      <t>(+,-)</t>
    </r>
  </si>
  <si>
    <r>
      <t xml:space="preserve">Кількість осіб, які відвідують простір, не менше </t>
    </r>
    <r>
      <rPr>
        <b/>
        <sz val="11"/>
        <rFont val="Times New Roman"/>
        <family val="1"/>
        <charset val="204"/>
      </rPr>
      <t>500 осіб</t>
    </r>
    <r>
      <rPr>
        <sz val="11"/>
        <rFont val="Times New Roman"/>
        <family val="1"/>
        <charset val="204"/>
      </rPr>
      <t>.</t>
    </r>
  </si>
  <si>
    <t xml:space="preserve"> Нове будівництво майданчика для стоянки транспортних засобів вздовж залізниці , біля платформи залізничної станції "Тарасівка" в с.Тарасівка Боярської міської територіальної громади Фастівського району Київської області</t>
  </si>
  <si>
    <t>Побудовано майданчик для стоянки автотранспортних засобів (+,-)</t>
  </si>
  <si>
    <t>Капітальний ремонт з благоустрієм дитячого майданчика за адресою: Україна, Київська область, Фастівський район, Боярська територіальна громада, м.Боярка, вул. Молодіжна 5б (коригування)</t>
  </si>
  <si>
    <t>Проведено капітальний ремонт будівлі (+,-)</t>
  </si>
  <si>
    <t>Реконструкція нежитлової будівлі під ветеранський простір з добудовою захисної споруди цивільного захисту за адресою: Україна, Київська обл, Фастівський р-н, м.Боярка, вул.Незалежності, 17.</t>
  </si>
  <si>
    <t>Проведено реконструкцію (+,-)</t>
  </si>
  <si>
    <t>Проєкт екологічного туризму "Долина двох рік"</t>
  </si>
  <si>
    <t>Створення реабілітаційного центру для всіх категорій населення, зокрема ветеранів і ветеранок</t>
  </si>
  <si>
    <t>Реконструкція будівлі амбулаторії загальної практики сімейної медицини з облаштуванням службових приміщень для проживання медичних працівників зі статусом BПO (реконструкція), за адресою: Україна, Київська область, Фастівський район, Боярська територіальна громада, с. Жорнівка, пров. Озерний, 4 (коригування 2). Проскт реалізусться з 2023 року Департаментом регіонального розвитку КОДА. (Управління капітального будівництва е замовником розробки проектної документаціі).</t>
  </si>
  <si>
    <t>Капітальний ремонт протирадіаційного укриття за адресою: м. Боярка, вул. С. Коповальця, 27А (коригування 2). Проскт реалізусться з 2023 року Департаментом регіонального розвитку КОДА. (Управління капітального будівництва с замовником розробки проектної документаціі).</t>
  </si>
  <si>
    <t>Департамент регіонального розвитку КОДА</t>
  </si>
  <si>
    <t>Реконструкція будівлі медичної амбулаторії загальної практики-сімейної медицини № 6 з термосанацією за адресою: Україна, Київська обл., Фастівський р- н, Боярська територіальна громада, с. Малютянка, вул. Свропейська,12.</t>
  </si>
  <si>
    <t>Проведено капітальний ремонт (+,-)</t>
  </si>
  <si>
    <t>Проведено реконструкцію амбулаторії № 6 (+,-)</t>
  </si>
  <si>
    <t>Проведено будівництво майданчика (+,-)</t>
  </si>
  <si>
    <t>Частка осіб, які скористалися соціальною допомогою в межах програми від вихідних даних на початок дії Програми за звітний рік - 95%</t>
  </si>
  <si>
    <t xml:space="preserve">Таблиця 5 Перелік  місцевих програм  розвитку, що спрямовані на реалізацію на реалізацію Стратегії розвитку Боярської МТГ до 2027 року </t>
  </si>
  <si>
    <t xml:space="preserve">Таблиця 4 Перелік проєктів місцевого розвитку Плану заходів на 2025-2027 роки з реалізації Стратегії розвитку Боярської МТГ до 2027 року </t>
  </si>
  <si>
    <t>Частка задоволених потреб ВПО щодо діяльності установ культури – 65%, спортивних закладів – 65%, закладів охорони здоров’я – 80%, закладів дошкільної освіти -  80%</t>
  </si>
  <si>
    <t>Нове будівництво критої спортивної споруди за адресою: Україна, Київська область, Фастівський район, Боярська територіальна громада, м. Боярка, вул. Молодіжна, 5б"</t>
  </si>
  <si>
    <t>Кількість проведених культурно-масових заходів ≥ 20 од.</t>
  </si>
  <si>
    <t>Програма підтримки та розвитку комунального закладу "СК "Боярка"" на 2026 рік</t>
  </si>
  <si>
    <t>Кількість організованих спортивних змагань та масових заходів для різних вікових груп  (аматорські, професійні турніри)≥ 9 од (в рік), Кількість секцій ≥ 6</t>
  </si>
  <si>
    <t>Забезпечено залучення працівників виконавчих органів та комунальних підприємств до електронного обміну службовою інформацією та підготовки відповідей на вхідну кореспонденцію (+,-)</t>
  </si>
  <si>
    <t>Визначити межі та розглянути можливість облаштування  парку  на території села Малютянка</t>
  </si>
  <si>
    <t>Виявлення "тіньового" використання: аудит ділянок, які фактично обробляються, але за які не сплачується орендна плата</t>
  </si>
  <si>
    <t>Формування "Інвестиційного банку" земель: виділення та підготовка ділянок (з уже визначеним цільовим призначенням) для виставлення на Prozorro. Продажі.</t>
  </si>
  <si>
    <t>Програма забезпечення пільгових категорій населення Боярської міської територіальної громади лікарськими засобами та медичними виробами на 2026 рік</t>
  </si>
  <si>
    <t>Розмір використання передбачених коштів за програмою у % до запланованого</t>
  </si>
  <si>
    <t>реалізації Плану заходів на 2024-2027 роки з реалізації</t>
  </si>
  <si>
    <t>Стратегії розвитку Боярської міської територіальної громади до 2027 року</t>
  </si>
  <si>
    <t>всього</t>
  </si>
  <si>
    <t>В тому числі за джерелами фінансування</t>
  </si>
  <si>
    <t>Кошти бюджету територіальної громади</t>
  </si>
  <si>
    <t>Кошти державного бюджету</t>
  </si>
  <si>
    <t>Інші джерела</t>
  </si>
  <si>
    <t>разом</t>
  </si>
  <si>
    <t>В тому числі по роках</t>
  </si>
  <si>
    <t>2025 рік</t>
  </si>
  <si>
    <t>2026 рік</t>
  </si>
  <si>
    <t>2027 рік</t>
  </si>
  <si>
    <t>2025рік</t>
  </si>
  <si>
    <t>2026рік</t>
  </si>
  <si>
    <t>2027рік</t>
  </si>
  <si>
    <t xml:space="preserve"> Місцеві Програми</t>
  </si>
  <si>
    <t>Стратегічна ціль 1: Прозора, згуртована, комфортна для життя громада, яка дбає про розвиток і збереження культурних цінностей</t>
  </si>
  <si>
    <t xml:space="preserve">Програма сприяння розвитку волонтерства БМТГ 2025-2027 </t>
  </si>
  <si>
    <t>Стратегічна ціль 2: Енергоощадна, цифрова громада, яка підтримує та заохочує розвиток бізнесу.</t>
  </si>
  <si>
    <t xml:space="preserve">Програма розвитк мікро-, малого – та середнього підприємництва 2025-2027 </t>
  </si>
  <si>
    <t>Стратегічна ціль 3: Стійка до сучасних викликів, безбар’єрна громада, яка дбає про довкілля, та забезпечує доступ до освіти, спорту, соціальних, медичних, рекреаційних послуг всім мешканцям незалежно від віку, статі, релігійних переконань.</t>
  </si>
  <si>
    <t xml:space="preserve">Програма забезпечення продовольчої безпеки 2025-2027 </t>
  </si>
  <si>
    <t>Створення кабінету мешканця для надання муніципальних послуг</t>
  </si>
  <si>
    <t>*у випадку реалізації другого етапу стратегії зазначається четвертий рік реалізації;</t>
  </si>
  <si>
    <t>**для місцевих програм розвитку, розробка яких запланована, зазначається:«проєкт»;</t>
  </si>
  <si>
    <t>***для проектів місцевого (регіонального) розвитку, які реалізуються, зазначається:«реалізація триває»</t>
  </si>
  <si>
    <t>**** для проєктів, по яким не можливо визначити обсяг фінансування без попереднього плану заходів</t>
  </si>
  <si>
    <t>Боярської міської ради VIII скликання</t>
  </si>
  <si>
    <t>Орієнтовна потреба на період реалізації плану заходів на 2025-2027 роки (тис.грн)</t>
  </si>
  <si>
    <t>Програма заходів на виконання Меморандумів про співробітництво територіальної громад в рамках національного проекту " Пліч-о -пліч: згуртовані громади</t>
  </si>
  <si>
    <t>2025 рік (факт)</t>
  </si>
  <si>
    <t>Програма капітального будівництва в межах Боярської МТГ на 2025-2028</t>
  </si>
  <si>
    <t>Програма захисту населення і території Боярської міської територіальної громади від надзвичайних ситуацій техногенного та природного характеру, забезпечення пожежної безпеки на 2025-2026 роки</t>
  </si>
  <si>
    <t xml:space="preserve">Комплексна програма соціальної підтримки населення БМТГ «Турбота» 2025-2027 </t>
  </si>
  <si>
    <t xml:space="preserve">Програма забезпечення діяльності спеціалізованих служб підтримки осіб, які постраждали від домашнього насильства та/або насильства за ознакою статі КУ «ЦНСП» БМР на 2025 р, </t>
  </si>
  <si>
    <t>Програма фінансової підтримки комунального некомерційного підприємства «Центр надання соціальних послуг» Боярської міської ради на 2026 рік</t>
  </si>
  <si>
    <t>2026 рік (план, затв у бюджеті)</t>
  </si>
  <si>
    <t>2025- 2027</t>
  </si>
  <si>
    <t>Будівництво транспортного тунелю під залізничними коліями та під’їзними шляхами з улаштуванням захисного екрану з металевих труб, біля залізничної станції «Тарасівка» (876 км ПК6 перегону Боярка - Вишневе регіональної філії Південно-Західної залізниці АТ «Українська залізниця»)»</t>
  </si>
  <si>
    <t>Побудовано транспортний тунель (+,-)</t>
  </si>
  <si>
    <t>Капітальний ремонт протирадіаційного укриття академічного ліцею «Престиж» за адресою: Україна, Київська область, Фастівський район, м.Боярка, Боярська територіальна громада, вул. Б. Хмельницького, 57А (коригування 2)</t>
  </si>
  <si>
    <t>«Реконструкція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за адресою: Україна, Київська обл., Фастівський р-н, м. Боярка, Боярська територіальна громада, вул. Соборності, 51» (коригування)</t>
  </si>
  <si>
    <t>1.Капітальний ремонт протирадіаційного укриття No 159562 за адресою: Україна, Київська область, Фастівський район, м. Боярка, Боярська територіальна громада, вул. Соборності, 51</t>
  </si>
  <si>
    <t>2.Капітальний ремонт протирадіаційного укриття No 159533 за адресою: Україна, Київська область, Фастівський район, м. Боярка, Боярська територіальна громада, вул. Соборності, 51</t>
  </si>
  <si>
    <t xml:space="preserve">Комунікаційна стратегія БМТГ </t>
  </si>
  <si>
    <t>Програма організації та проведення культурно-масових заходів у БМТГ на 2025 р., на 2026 рік</t>
  </si>
  <si>
    <t>Кількість спортивних заходів із залученням волейбольних команд ≥ 4од (в рік)</t>
  </si>
  <si>
    <t>Комплексна програма забезпечення прав дітей «Щаслива дитина – успішна родина» 2022-2026 роки</t>
  </si>
  <si>
    <t>Програма супроводу та взаємодії з ветеранами і членами їх родин 2025-2027 р</t>
  </si>
  <si>
    <t>2.1.2 – Забезпечити сприяння розвитку підприємництва</t>
  </si>
  <si>
    <t>ВСЬОГО</t>
  </si>
  <si>
    <t>2025 -2027</t>
  </si>
  <si>
    <t>Орієнтовна потреба в коштах (кошти місцевого бюджету, обласного, державного та інші не заборонені законодавством), тис.грн</t>
  </si>
  <si>
    <t xml:space="preserve">Таблиця 3 ФІНАНСОВЕ ЗАБЕЗПЕЧЕННЯ </t>
  </si>
  <si>
    <t>Таблиця 3. ФІНАНСОВЕ ЗАБЕЗПЕЧЕННЯ</t>
  </si>
  <si>
    <t>Нове будівництво критої спортивної споруди за адресою: Україна, Київська область, Фастівський район, Боярська територіальна громада, м. Боярка, вул. Молодіжна, 5б</t>
  </si>
  <si>
    <t xml:space="preserve">В.о. першого заступника міського голови                                                                                                                                                                                               </t>
  </si>
  <si>
    <t>Віталій МАЗУРЕЦЬ</t>
  </si>
  <si>
    <t xml:space="preserve">В.о. першого заступника міського голови                                                                                                                                                                </t>
  </si>
  <si>
    <t xml:space="preserve">  Віталій МАЗУРЕЦЬ</t>
  </si>
  <si>
    <t xml:space="preserve">В. о. першого  заступник міського голови </t>
  </si>
  <si>
    <t>Додаток 1  до до рішення чергової 84 сесії</t>
  </si>
  <si>
    <t>В.о. першого  заступника міського голови</t>
  </si>
  <si>
    <t>Додаток 2 до до рішення чергової 84 сесії</t>
  </si>
  <si>
    <t>В. о. першого заступника міського голови</t>
  </si>
  <si>
    <t>Впровадження системи електронного документообігу в усіх виконавчих органах БМТГ та їх комунальних підприємствах з інтеграцією між ними</t>
  </si>
  <si>
    <t xml:space="preserve">Проведення аудиту стану інформатизації та цифровізації у громаді </t>
  </si>
  <si>
    <t>Розширення мережі наявних спортивних майданчиків, в тому числі для занять адаптивними видами спорту, на території БМТГ</t>
  </si>
  <si>
    <t>Кількість організованих спортивних змагань та спортивно масових заходів для різних вікових груп ≥ 4 од (в рік)</t>
  </si>
  <si>
    <t>Кількість залучених  людей до фізичної активності та їх участь у спеціальних спортивних програмах  та заходах ≥ 350 од.(в рік)</t>
  </si>
  <si>
    <t>80 % задоволеності потреби в отриманні послуг, що надаються фахівцями з супроводу ветеранів</t>
  </si>
  <si>
    <t>Управління культури, молоді та спорту , Управління капітального будівництва</t>
  </si>
  <si>
    <r>
      <t xml:space="preserve">Впроваджено систему електронного документообігу у виконавчому комітеті Боярської міської ради з можливістю підключення виконавчих органів та комунальних підприємств </t>
    </r>
    <r>
      <rPr>
        <b/>
        <sz val="11"/>
        <rFont val="Times New Roman"/>
        <family val="1"/>
        <charset val="204"/>
      </rPr>
      <t>(+,-)</t>
    </r>
  </si>
  <si>
    <t>Програма фінансової підтримки КП «БІЦ» «Інформаційна прозорість» на 2025 р., на 2026 р.</t>
  </si>
  <si>
    <t>Програма розвитку міжмуніципального та міжнародного та співробітництва  Боярської міської ради на 2025 р, на 2026 р, Програма заходів на виконання Меморандумів про співробітництво територіальної громад в рамках національного проекту " Пліч-о -пліч: згуртовані громади</t>
  </si>
  <si>
    <t>Програма промоції БМТГ на 2025 р., на 2026 р.</t>
  </si>
  <si>
    <t>Програма заходів БМР з вшанування пам’яті загиблих захисників і захисниць України, відзначення пам’ятних дат та державних свят, а також здійснення представницьких заходів на 2025 рік , на 2026 рік</t>
  </si>
  <si>
    <t>Програма регулювання містобудівної діяльності на 2025 рік , на 2026 рік</t>
  </si>
  <si>
    <t>Програма регулювання та розвитку земельних відносин на території БМТГ на 2025 рік, на 2026-2027 роки</t>
  </si>
  <si>
    <t>Програма розвитку пасажирського транспорту БМТГ на 2025 рік, на 2026 рік</t>
  </si>
  <si>
    <t>Програма інформатизації БМТГ на 2025 р, на 2026 рік</t>
  </si>
  <si>
    <t>Програма реформування та розвитку ЖКГ БМТГ на 2022 – 2025 р, на 2026 рік</t>
  </si>
  <si>
    <t>Програма охорони навколишнього природного середовища у БМТГ  на 2025 рік, на 2026 рік</t>
  </si>
  <si>
    <t>Програма ліквідації несанкціонованих сміттєзвалищ та поводження з побутовими відходами на 2025 рік , на 2026 рік</t>
  </si>
  <si>
    <t>Програма створення і використання матеріальних резервів для запобігання, ліквідації надзвичайних ситуацій та їх наслідків на території БМТГ 2024-2025 р, на 2026 рік</t>
  </si>
  <si>
    <t>Програма розвитку волейболу на території БМТГ на 2021-2025 р, на 2026-2030 роки</t>
  </si>
  <si>
    <t>Програма розвитку футболу на території БМТГ на 2021-2025 р, 2026-2030 роки</t>
  </si>
  <si>
    <t>Програма розвитку фізичної культури та спорту на території БМТГ на 2025 р, на 2026-2028 роки</t>
  </si>
  <si>
    <t>Програма підтримки та розвитку молоді і молодіжної політики та національно-патріотичного виховання на 2024-2025 роки, 2026-2028 роки, Програма утвердження української національної та громадянської ідентичності на 2026-2028 роки</t>
  </si>
  <si>
    <t>Програма розвитку туризму в БМТГ на 2025 р, на 2026 рік</t>
  </si>
  <si>
    <t>Програма фінансової підтримки КНП «ЦПМСД» БМР на 2025 р, на  2026 р.</t>
  </si>
  <si>
    <t>Програма розвитку, функціонування та підтримки КНП «ЛІЛ» БМР на 2021-2025 р, 2026-2030 роки</t>
  </si>
  <si>
    <t>Програма розвитку, функціонування та підтримки КНП «Стоматологічна поліклініка» БМР на 2021-2025 р, 2026-2030 роки</t>
  </si>
  <si>
    <t>Програма компенсації пільгових перевезень окремих категорій громадян в міському та приміському автомобільному транспорті загального користування в БМТГ на 2025 рік, на 2026 рік</t>
  </si>
  <si>
    <t>Програма компенсації пільгових перевезень окремих категорій громадян в залізничному транспорті приміського сполучення на 2025 рік, на 2026 рік</t>
  </si>
  <si>
    <t>Програма розвитку, функціонування та фінансової підтримки КНП«Центр соціальних служб» БМР на 2025 рік , Програма фінансової підтримки КНП "Центр соціальних служб" Боярської міської ради на 2026 рік</t>
  </si>
  <si>
    <t>Програма забезпечення діяльності спеціалізованих служб підтримки осіб, які постраждали від домашнього насильства та/або насильства за ознакою статі КУ «Центр надання соціальних послуг» БМР на 2025 р, Програма фінансової підтримки КНП "Центр надання соціальних послуг" Боярської міської ради на 2026 рік</t>
  </si>
  <si>
    <r>
      <t>КНП</t>
    </r>
    <r>
      <rPr>
        <sz val="10"/>
        <rFont val="Calibri"/>
        <family val="2"/>
        <charset val="204"/>
      </rPr>
      <t xml:space="preserve"> "ЦНСП"</t>
    </r>
  </si>
  <si>
    <t xml:space="preserve">Таблиця 6 Перелік організаційних заходів Плану заходів на 2025-2027 роки з реалізації Стратегії розвитку Боярської МТГ до 2027 року  </t>
  </si>
  <si>
    <r>
      <t>Проведено аудит відкритих даних</t>
    </r>
    <r>
      <rPr>
        <b/>
        <sz val="10"/>
        <rFont val="Calibri"/>
        <family val="2"/>
        <charset val="204"/>
      </rPr>
      <t>(+/-).</t>
    </r>
  </si>
  <si>
    <r>
      <t>Розроблено реєстр відкритих даних</t>
    </r>
    <r>
      <rPr>
        <b/>
        <sz val="10"/>
        <rFont val="Calibri"/>
        <family val="2"/>
        <charset val="204"/>
      </rPr>
      <t>(+/-).</t>
    </r>
  </si>
  <si>
    <r>
      <t xml:space="preserve">Відсоток даних, що були оновлені або приведені у відповідність до сучасних вимог після аудиту – </t>
    </r>
    <r>
      <rPr>
        <b/>
        <sz val="10"/>
        <rFont val="Calibri"/>
        <family val="2"/>
        <charset val="204"/>
      </rPr>
      <t>95%</t>
    </r>
    <r>
      <rPr>
        <sz val="10"/>
        <rFont val="Calibri"/>
        <family val="2"/>
        <charset val="204"/>
      </rPr>
      <t>.</t>
    </r>
  </si>
  <si>
    <r>
      <t xml:space="preserve">Запроваджено систему підвищення кваліфікації службовців з оприлюднення та використання даних </t>
    </r>
    <r>
      <rPr>
        <b/>
        <sz val="10"/>
        <rFont val="Calibri"/>
        <family val="2"/>
        <charset val="204"/>
      </rPr>
      <t>(+/-)</t>
    </r>
    <r>
      <rPr>
        <sz val="10"/>
        <rFont val="Calibri"/>
        <family val="2"/>
        <charset val="204"/>
      </rPr>
      <t>.</t>
    </r>
  </si>
  <si>
    <r>
      <t xml:space="preserve">Частка службовців, які пройшли навчання тощо: </t>
    </r>
    <r>
      <rPr>
        <b/>
        <sz val="10"/>
        <rFont val="Calibri"/>
        <family val="2"/>
        <charset val="204"/>
      </rPr>
      <t>≥ 80%.</t>
    </r>
  </si>
  <si>
    <r>
      <t xml:space="preserve">Проведено аналіз існуючих інформаційних систем на предмет можливості експорту даних у відкритих форматах </t>
    </r>
    <r>
      <rPr>
        <b/>
        <sz val="10"/>
        <rFont val="Calibri"/>
        <family val="2"/>
        <charset val="204"/>
      </rPr>
      <t>(+/-)</t>
    </r>
    <r>
      <rPr>
        <sz val="10"/>
        <rFont val="Calibri"/>
        <family val="2"/>
        <charset val="204"/>
      </rPr>
      <t xml:space="preserve">. </t>
    </r>
  </si>
  <si>
    <r>
      <t xml:space="preserve">Розроблено план модернізації пріоритетних систем </t>
    </r>
    <r>
      <rPr>
        <b/>
        <sz val="10"/>
        <rFont val="Calibri"/>
        <family val="2"/>
        <charset val="204"/>
      </rPr>
      <t>(+/-)</t>
    </r>
  </si>
  <si>
    <r>
      <t xml:space="preserve">Проведено аудит потоків інформаційного обміну між ключовими структурними підрозділами </t>
    </r>
    <r>
      <rPr>
        <b/>
        <sz val="10"/>
        <rFont val="Calibri"/>
        <family val="2"/>
        <charset val="204"/>
      </rPr>
      <t>(+/-)</t>
    </r>
    <r>
      <rPr>
        <sz val="10"/>
        <rFont val="Calibri"/>
        <family val="2"/>
        <charset val="204"/>
      </rPr>
      <t xml:space="preserve">. Розроблено рекомендації щодо покращення взаємодії </t>
    </r>
    <r>
      <rPr>
        <b/>
        <sz val="10"/>
        <rFont val="Calibri"/>
        <family val="2"/>
        <charset val="204"/>
      </rPr>
      <t>(+/-)</t>
    </r>
  </si>
  <si>
    <r>
      <t xml:space="preserve">Забезпечено регулярне (щонайменше щоквартальне) інформування цільових груп про доступні навчальні можливості у сфері цифрових технологій та управління </t>
    </r>
    <r>
      <rPr>
        <b/>
        <sz val="10"/>
        <rFont val="Calibri"/>
        <family val="2"/>
        <charset val="204"/>
      </rPr>
      <t>(+/-)</t>
    </r>
  </si>
  <si>
    <r>
      <t>Кількість проведених інформаційних кампаній</t>
    </r>
    <r>
      <rPr>
        <sz val="10"/>
        <rFont val="Calibri"/>
        <family val="2"/>
        <charset val="204"/>
      </rPr>
      <t xml:space="preserve">: семінари, тренінги, публікації на сайті громади та в соціальних мережах, що проводяться для підвищення обізнаності про доброчесність та антикорупційне законодавство - </t>
    </r>
    <r>
      <rPr>
        <b/>
        <sz val="10"/>
        <rFont val="Calibri"/>
        <family val="2"/>
        <charset val="204"/>
      </rPr>
      <t xml:space="preserve">щомісяця. </t>
    </r>
  </si>
  <si>
    <r>
      <t xml:space="preserve">Частка перекладених розділів англійською мовою – </t>
    </r>
    <r>
      <rPr>
        <b/>
        <sz val="10"/>
        <rFont val="Calibri"/>
        <family val="2"/>
        <charset val="204"/>
      </rPr>
      <t>100%</t>
    </r>
  </si>
  <si>
    <r>
      <t>Здійснюється регулярне наповнення системи DREAM</t>
    </r>
    <r>
      <rPr>
        <b/>
        <sz val="10"/>
        <rFont val="Calibri"/>
        <family val="2"/>
        <charset val="204"/>
      </rPr>
      <t>: ( +/-)</t>
    </r>
  </si>
  <si>
    <r>
      <t xml:space="preserve">Розроблено бренд-бук Боярської громади </t>
    </r>
    <r>
      <rPr>
        <b/>
        <sz val="10"/>
        <rFont val="Calibri"/>
        <family val="2"/>
        <charset val="204"/>
      </rPr>
      <t>( +/-)</t>
    </r>
  </si>
  <si>
    <r>
      <t xml:space="preserve">Розроблено і затверджено Статут громади </t>
    </r>
    <r>
      <rPr>
        <b/>
        <sz val="10"/>
        <rFont val="Calibri"/>
        <family val="2"/>
        <charset val="204"/>
      </rPr>
      <t>(+/-)</t>
    </r>
  </si>
  <si>
    <r>
      <t xml:space="preserve">Розроблено і затверджено Програму розвитку старостинських округів БМТГ </t>
    </r>
    <r>
      <rPr>
        <b/>
        <sz val="10"/>
        <rFont val="Calibri"/>
        <family val="2"/>
        <charset val="204"/>
      </rPr>
      <t>(+/-)</t>
    </r>
  </si>
  <si>
    <r>
      <t xml:space="preserve">Визначено актуальний перелік волонтерських організацій та ініціативних груп на території Боярської громади </t>
    </r>
    <r>
      <rPr>
        <b/>
        <sz val="10"/>
        <rFont val="Calibri"/>
        <family val="2"/>
        <charset val="204"/>
      </rPr>
      <t>(+/-).</t>
    </r>
  </si>
  <si>
    <r>
      <t xml:space="preserve">Рівень точності актуальних і перевірених контактних даних, організаційних форм та описів ініціатив – </t>
    </r>
    <r>
      <rPr>
        <b/>
        <sz val="10"/>
        <rFont val="Calibri"/>
        <family val="2"/>
        <charset val="204"/>
      </rPr>
      <t>90%.</t>
    </r>
  </si>
  <si>
    <r>
      <t xml:space="preserve">Кількість зустрічей, організованих з волонтерами та волонтерськими організаціями – </t>
    </r>
    <r>
      <rPr>
        <b/>
        <sz val="10"/>
        <rFont val="Calibri"/>
        <family val="2"/>
        <charset val="204"/>
      </rPr>
      <t>4 в рік</t>
    </r>
    <r>
      <rPr>
        <sz val="10"/>
        <rFont val="Calibri"/>
        <family val="2"/>
        <charset val="204"/>
      </rPr>
      <t>.</t>
    </r>
  </si>
  <si>
    <r>
      <t xml:space="preserve">Середня кількість учасників на кожній зустрічі (волонтери, представники організацій, громадськість) – </t>
    </r>
    <r>
      <rPr>
        <b/>
        <sz val="10"/>
        <rFont val="Calibri"/>
        <family val="2"/>
        <charset val="204"/>
      </rPr>
      <t>150 осіб</t>
    </r>
    <r>
      <rPr>
        <sz val="10"/>
        <rFont val="Calibri"/>
        <family val="2"/>
        <charset val="204"/>
      </rPr>
      <t xml:space="preserve">. </t>
    </r>
  </si>
  <si>
    <r>
      <t xml:space="preserve">Відсоток учасників, які виявили задоволення від зустрічей, що проводяться, зокрема, щодо відкритості, корисності та ефективності </t>
    </r>
    <r>
      <rPr>
        <b/>
        <sz val="10"/>
        <rFont val="Calibri"/>
        <family val="2"/>
        <charset val="204"/>
      </rPr>
      <t>– 80%.</t>
    </r>
  </si>
  <si>
    <r>
      <t xml:space="preserve">Проведено Форум волонтерських ініціатив, благодійності, корпоративної соціальної відповідальності </t>
    </r>
    <r>
      <rPr>
        <b/>
        <sz val="10"/>
        <rFont val="Calibri"/>
        <family val="2"/>
        <charset val="204"/>
      </rPr>
      <t>(+/-)</t>
    </r>
  </si>
  <si>
    <r>
      <t xml:space="preserve">Рівень задоволення учасників – </t>
    </r>
    <r>
      <rPr>
        <b/>
        <sz val="10"/>
        <rFont val="Calibri"/>
        <family val="2"/>
        <charset val="204"/>
      </rPr>
      <t>4 бали</t>
    </r>
    <r>
      <rPr>
        <sz val="10"/>
        <rFont val="Calibri"/>
        <family val="2"/>
        <charset val="204"/>
      </rPr>
      <t>.</t>
    </r>
  </si>
  <si>
    <r>
      <t xml:space="preserve">Кількість проведених освітніх заходів  </t>
    </r>
    <r>
      <rPr>
        <b/>
        <sz val="10"/>
        <rFont val="Calibri"/>
        <family val="2"/>
        <charset val="204"/>
      </rPr>
      <t>≥ 2</t>
    </r>
    <r>
      <rPr>
        <sz val="10"/>
        <rFont val="Calibri"/>
        <family val="2"/>
        <charset val="204"/>
      </rPr>
      <t xml:space="preserve"> .  </t>
    </r>
  </si>
  <si>
    <r>
      <t xml:space="preserve">Рівень задоволеності учасників заходами  </t>
    </r>
    <r>
      <rPr>
        <b/>
        <sz val="10"/>
        <rFont val="Calibri"/>
        <family val="2"/>
        <charset val="204"/>
      </rPr>
      <t>≥80%</t>
    </r>
    <r>
      <rPr>
        <sz val="10"/>
        <rFont val="Calibri"/>
        <family val="2"/>
        <charset val="204"/>
      </rPr>
      <t xml:space="preserve"> (позитивних відгуків).</t>
    </r>
  </si>
  <si>
    <r>
      <t xml:space="preserve">Розроблено та затверджено Програму сприяння розвитку громадянського суспільства </t>
    </r>
    <r>
      <rPr>
        <b/>
        <sz val="10"/>
        <rFont val="Calibri"/>
        <family val="2"/>
        <charset val="204"/>
      </rPr>
      <t>(+/-)</t>
    </r>
  </si>
  <si>
    <r>
      <t xml:space="preserve">Загальна кількість зустрічей з представниками ОГС протягом року </t>
    </r>
    <r>
      <rPr>
        <b/>
        <sz val="10"/>
        <rFont val="Calibri"/>
        <family val="2"/>
        <charset val="204"/>
      </rPr>
      <t>≥ 2</t>
    </r>
    <r>
      <rPr>
        <sz val="10"/>
        <rFont val="Calibri"/>
        <family val="2"/>
        <charset val="204"/>
      </rPr>
      <t xml:space="preserve">. </t>
    </r>
  </si>
  <si>
    <r>
      <t>Часова регулярність проведення зустрічей</t>
    </r>
    <r>
      <rPr>
        <sz val="10"/>
        <rFont val="Calibri"/>
        <family val="2"/>
        <charset val="204"/>
      </rPr>
      <t xml:space="preserve">: забезпечення регулярності зустрічей проведення їх </t>
    </r>
    <r>
      <rPr>
        <b/>
        <sz val="10"/>
        <rFont val="Calibri"/>
        <family val="2"/>
        <charset val="204"/>
      </rPr>
      <t>раз на півроку</t>
    </r>
    <r>
      <rPr>
        <sz val="10"/>
        <rFont val="Calibri"/>
        <family val="2"/>
        <charset val="204"/>
      </rPr>
      <t>.</t>
    </r>
  </si>
  <si>
    <r>
      <t xml:space="preserve">Визначено можливі місця розташування «зелених» (вуличних) громадських просторів </t>
    </r>
    <r>
      <rPr>
        <b/>
        <sz val="10"/>
        <rFont val="Calibri"/>
        <family val="2"/>
        <charset val="204"/>
      </rPr>
      <t>(+/-)</t>
    </r>
  </si>
  <si>
    <r>
      <t xml:space="preserve">Визначено можливі місця розміщення громадських просторів та хабів, зокрема з числа закинутих чи зруйнованих об’єктів </t>
    </r>
    <r>
      <rPr>
        <b/>
        <sz val="10"/>
        <rFont val="Calibri"/>
        <family val="2"/>
        <charset val="204"/>
      </rPr>
      <t>(+/-)</t>
    </r>
  </si>
  <si>
    <r>
      <t>Визначено місця перспективної індивідуальної забудови, зокрема у старостинських округах БМТГ:</t>
    </r>
    <r>
      <rPr>
        <b/>
        <sz val="10"/>
        <rFont val="Calibri"/>
        <family val="2"/>
        <charset val="204"/>
      </rPr>
      <t>(+/-)</t>
    </r>
  </si>
  <si>
    <r>
      <t xml:space="preserve">Загальна кількість багатоквартирних будинків, які були включені до переліку для перспективного створення ОСББ: </t>
    </r>
    <r>
      <rPr>
        <b/>
        <sz val="10"/>
        <rFont val="Calibri"/>
        <family val="2"/>
        <charset val="204"/>
      </rPr>
      <t>≥ 2.</t>
    </r>
  </si>
  <si>
    <r>
      <t>Загальна кількість інформаційних кампаній, проведених на рік для популяризації ОСББ</t>
    </r>
    <r>
      <rPr>
        <b/>
        <sz val="10"/>
        <rFont val="Calibri"/>
        <family val="2"/>
        <charset val="204"/>
      </rPr>
      <t>:≥ 10.</t>
    </r>
    <r>
      <rPr>
        <sz val="10"/>
        <rFont val="Calibri"/>
        <family val="2"/>
        <charset val="204"/>
      </rPr>
      <t xml:space="preserve"> Кількість публікацій або згадок в місцевих медіа та соціальних мережах про проведені кампанії та їх результати</t>
    </r>
    <r>
      <rPr>
        <b/>
        <sz val="10"/>
        <rFont val="Calibri"/>
        <family val="2"/>
        <charset val="204"/>
      </rPr>
      <t>:≥ 50</t>
    </r>
    <r>
      <rPr>
        <sz val="10"/>
        <rFont val="Calibri"/>
        <family val="2"/>
        <charset val="204"/>
      </rPr>
      <t>.</t>
    </r>
  </si>
  <si>
    <r>
      <t>Загальна кількість місцевих медіа та соціальних мережах для ОСББ щодо енергоефективності та можливостей розвитку</t>
    </r>
    <r>
      <rPr>
        <b/>
        <sz val="10"/>
        <rFont val="Calibri"/>
        <family val="2"/>
        <charset val="204"/>
      </rPr>
      <t>:≥ 10.</t>
    </r>
  </si>
  <si>
    <r>
      <t xml:space="preserve">Відсоток існуючих ОСББ, які були охоплені інформаційними заходами – </t>
    </r>
    <r>
      <rPr>
        <b/>
        <sz val="10"/>
        <rFont val="Calibri"/>
        <family val="2"/>
        <charset val="204"/>
      </rPr>
      <t>95%.</t>
    </r>
  </si>
  <si>
    <r>
      <t>Загальна кількість нових ОСББ, створених з моменту початку реалізації заходу</t>
    </r>
    <r>
      <rPr>
        <b/>
        <sz val="10"/>
        <rFont val="Calibri"/>
        <family val="2"/>
        <charset val="204"/>
      </rPr>
      <t>:≥ 3</t>
    </r>
    <r>
      <rPr>
        <sz val="10"/>
        <rFont val="Calibri"/>
        <family val="2"/>
        <charset val="204"/>
      </rPr>
      <t xml:space="preserve">  .</t>
    </r>
  </si>
  <si>
    <r>
      <t xml:space="preserve">Розроблено і затверджено Програму сприяння створенню та забезпечення функціонування об’єднань співвласників багатоквартирних будинків </t>
    </r>
    <r>
      <rPr>
        <b/>
        <sz val="10"/>
        <rFont val="Calibri"/>
        <family val="2"/>
        <charset val="204"/>
      </rPr>
      <t>(+/-)</t>
    </r>
  </si>
  <si>
    <r>
      <t xml:space="preserve">Проведено аналітичне дослідження щодо економічної доцільності створення власного ремонтного боксу (приміщення) для обслуговування і ремонту комунальної техніки </t>
    </r>
    <r>
      <rPr>
        <b/>
        <sz val="10"/>
        <rFont val="Calibri"/>
        <family val="2"/>
        <charset val="204"/>
      </rPr>
      <t>(+/-)</t>
    </r>
  </si>
  <si>
    <r>
      <t xml:space="preserve">Визначено місця можливого облаштування комунальних зарядних станцій для комунального транспорту </t>
    </r>
    <r>
      <rPr>
        <b/>
        <sz val="10"/>
        <rFont val="Calibri"/>
        <family val="2"/>
        <charset val="204"/>
      </rPr>
      <t>(+/-)</t>
    </r>
  </si>
  <si>
    <r>
      <t xml:space="preserve">Визначено перспективні маршрути </t>
    </r>
    <r>
      <rPr>
        <b/>
        <sz val="10"/>
        <rFont val="Calibri"/>
        <family val="2"/>
        <charset val="204"/>
      </rPr>
      <t>(+/-)</t>
    </r>
  </si>
  <si>
    <r>
      <t xml:space="preserve">Визначено кількість розроблених та затверджених концептуальних записок щодо визначення необхідного електротранспорту та його технічних характеристик для забезпечення діяльності маршрутів. </t>
    </r>
    <r>
      <rPr>
        <b/>
        <sz val="10"/>
        <rFont val="Calibri"/>
        <family val="2"/>
        <charset val="204"/>
      </rPr>
      <t>(+/-)</t>
    </r>
  </si>
  <si>
    <r>
      <t xml:space="preserve">Кількість проведених інформаційних заходів : </t>
    </r>
    <r>
      <rPr>
        <b/>
        <sz val="10"/>
        <rFont val="Calibri"/>
        <family val="2"/>
        <charset val="204"/>
      </rPr>
      <t>≥ 20</t>
    </r>
    <r>
      <rPr>
        <sz val="10"/>
        <rFont val="Calibri"/>
        <family val="2"/>
        <charset val="204"/>
      </rPr>
      <t xml:space="preserve"> (заходів на рік).  </t>
    </r>
  </si>
  <si>
    <r>
      <t xml:space="preserve">Рівень обізнаності мешканців: зростання на </t>
    </r>
    <r>
      <rPr>
        <b/>
        <sz val="10"/>
        <rFont val="Calibri"/>
        <family val="2"/>
        <charset val="204"/>
      </rPr>
      <t>70 %</t>
    </r>
    <r>
      <rPr>
        <sz val="10"/>
        <rFont val="Calibri"/>
        <family val="2"/>
        <charset val="204"/>
      </rPr>
      <t xml:space="preserve"> (серед опитаних громадян).  </t>
    </r>
  </si>
  <si>
    <r>
      <t xml:space="preserve">Збільшення кількості стерилізованих тварин підвищення на </t>
    </r>
    <r>
      <rPr>
        <b/>
        <sz val="10"/>
        <rFont val="Calibri"/>
        <family val="2"/>
        <charset val="204"/>
      </rPr>
      <t xml:space="preserve">20% </t>
    </r>
    <r>
      <rPr>
        <sz val="10"/>
        <rFont val="Calibri"/>
        <family val="2"/>
        <charset val="204"/>
      </rPr>
      <t xml:space="preserve">у ветеринарних клініках/приютах.  </t>
    </r>
  </si>
  <si>
    <r>
      <t xml:space="preserve">Створено базу контактів організацій громадянського суспільства які надають підтримку у стерилізації тварин за рік </t>
    </r>
    <r>
      <rPr>
        <b/>
        <sz val="10"/>
        <rFont val="Calibri"/>
        <family val="2"/>
        <charset val="204"/>
      </rPr>
      <t>( +/-)</t>
    </r>
  </si>
  <si>
    <r>
      <t xml:space="preserve">Наявна Концепція інтегрованого розвитку території Боярської міської територіальної громади </t>
    </r>
    <r>
      <rPr>
        <b/>
        <sz val="10"/>
        <rFont val="Calibri"/>
        <family val="2"/>
        <charset val="204"/>
      </rPr>
      <t>(+,-)</t>
    </r>
  </si>
  <si>
    <r>
      <t xml:space="preserve">Кількість визначених та обладнаних місць для виставок </t>
    </r>
    <r>
      <rPr>
        <b/>
        <sz val="10"/>
        <rFont val="Calibri"/>
        <family val="2"/>
        <charset val="204"/>
      </rPr>
      <t>: ≥1.</t>
    </r>
  </si>
  <si>
    <r>
      <t xml:space="preserve">Кількість встановлених стендів: </t>
    </r>
    <r>
      <rPr>
        <b/>
        <sz val="10"/>
        <rFont val="Calibri"/>
        <family val="2"/>
        <charset val="204"/>
      </rPr>
      <t>100%</t>
    </r>
    <r>
      <rPr>
        <sz val="10"/>
        <rFont val="Calibri"/>
        <family val="2"/>
        <charset val="204"/>
      </rPr>
      <t xml:space="preserve"> (від планованих).  </t>
    </r>
  </si>
  <si>
    <r>
      <t xml:space="preserve">Кількість розроблених планів розвитку комплексу : </t>
    </r>
    <r>
      <rPr>
        <b/>
        <sz val="10"/>
        <rFont val="Calibri"/>
        <family val="2"/>
        <charset val="204"/>
      </rPr>
      <t>1(повноцінний план).</t>
    </r>
  </si>
  <si>
    <r>
      <t xml:space="preserve">Готовність проектної документації : </t>
    </r>
    <r>
      <rPr>
        <b/>
        <sz val="10"/>
        <rFont val="Calibri"/>
        <family val="2"/>
        <charset val="204"/>
      </rPr>
      <t>100%</t>
    </r>
    <r>
      <rPr>
        <sz val="10"/>
        <rFont val="Calibri"/>
        <family val="2"/>
        <charset val="204"/>
      </rPr>
      <t xml:space="preserve"> (розробленої та затвердженої документації).  </t>
    </r>
  </si>
  <si>
    <r>
      <t xml:space="preserve">Зростання кількості відвідувачів музею після реконструкції,ціль: збільшення на </t>
    </r>
    <r>
      <rPr>
        <b/>
        <sz val="10"/>
        <rFont val="Calibri"/>
        <family val="2"/>
        <charset val="204"/>
      </rPr>
      <t>100%</t>
    </r>
    <r>
      <rPr>
        <sz val="10"/>
        <rFont val="Calibri"/>
        <family val="2"/>
        <charset val="204"/>
      </rPr>
      <t xml:space="preserve">.  </t>
    </r>
  </si>
  <si>
    <r>
      <t xml:space="preserve">Кількість визначених місць : </t>
    </r>
    <r>
      <rPr>
        <b/>
        <sz val="10"/>
        <rFont val="Calibri"/>
        <family val="2"/>
        <charset val="204"/>
      </rPr>
      <t>≥1</t>
    </r>
    <r>
      <rPr>
        <sz val="10"/>
        <rFont val="Calibri"/>
        <family val="2"/>
        <charset val="204"/>
      </rPr>
      <t xml:space="preserve"> (локація).  </t>
    </r>
  </si>
  <si>
    <r>
      <t xml:space="preserve">Кількість проведених заходів на визначених місцях: </t>
    </r>
    <r>
      <rPr>
        <b/>
        <sz val="10"/>
        <rFont val="Calibri"/>
        <family val="2"/>
        <charset val="204"/>
      </rPr>
      <t>≥10</t>
    </r>
    <r>
      <rPr>
        <sz val="10"/>
        <rFont val="Calibri"/>
        <family val="2"/>
        <charset val="204"/>
      </rPr>
      <t xml:space="preserve"> (заходів протягом року).  </t>
    </r>
  </si>
  <si>
    <r>
      <t xml:space="preserve">Виявлено економічну доцільність (позитивний/негативний висновок щодо придбання техніки) </t>
    </r>
    <r>
      <rPr>
        <b/>
        <sz val="10"/>
        <rFont val="Calibri"/>
        <family val="2"/>
        <charset val="204"/>
      </rPr>
      <t>(+/-).</t>
    </r>
  </si>
  <si>
    <r>
      <t xml:space="preserve">Кількість проведених досліджень: </t>
    </r>
    <r>
      <rPr>
        <b/>
        <sz val="10"/>
        <rFont val="Calibri"/>
        <family val="2"/>
        <charset val="204"/>
      </rPr>
      <t>≥3.</t>
    </r>
  </si>
  <si>
    <r>
      <t>Кількість виявлених елементів нематеріальної культурної спадщини, ціль</t>
    </r>
    <r>
      <rPr>
        <b/>
        <sz val="10"/>
        <rFont val="Calibri"/>
        <family val="2"/>
        <charset val="204"/>
      </rPr>
      <t>: ≥3</t>
    </r>
    <r>
      <rPr>
        <sz val="10"/>
        <rFont val="Calibri"/>
        <family val="2"/>
        <charset val="204"/>
      </rPr>
      <t xml:space="preserve"> (традиції, звичаїв або практик).  </t>
    </r>
  </si>
  <si>
    <r>
      <t xml:space="preserve">Занесено  до реєстру/оцифрування об’єктів нематеріальної культурної спадщини та популяризація на території громади </t>
    </r>
    <r>
      <rPr>
        <b/>
        <sz val="10"/>
        <rFont val="Calibri"/>
        <family val="2"/>
        <charset val="204"/>
      </rPr>
      <t>(+/-)</t>
    </r>
  </si>
  <si>
    <r>
      <t xml:space="preserve">Проведено дослідження та підготовлено інформаційно-аналітичний звіт щодо інвестиційно привабливих проєктів, які наявні у громаді </t>
    </r>
    <r>
      <rPr>
        <b/>
        <sz val="10"/>
        <rFont val="Calibri"/>
        <family val="2"/>
        <charset val="204"/>
      </rPr>
      <t>(+/-)</t>
    </r>
  </si>
  <si>
    <r>
      <t xml:space="preserve">Проведено дослідження та підготовлено інформаційно-аналітичний звіт щодо потенційних (можливих) зовнішніх та внутрішніх інвесторів </t>
    </r>
    <r>
      <rPr>
        <b/>
        <sz val="10"/>
        <rFont val="Calibri"/>
        <family val="2"/>
        <charset val="204"/>
      </rPr>
      <t>(+/-)</t>
    </r>
  </si>
  <si>
    <r>
      <t xml:space="preserve">Кількість проаналізованих грантових можливостей : </t>
    </r>
    <r>
      <rPr>
        <b/>
        <sz val="10"/>
        <rFont val="Calibri"/>
        <family val="2"/>
        <charset val="204"/>
      </rPr>
      <t>≥ 2</t>
    </r>
  </si>
  <si>
    <r>
      <t xml:space="preserve">Кількість залучених експертів для розробки інвестиційного паспорту </t>
    </r>
    <r>
      <rPr>
        <b/>
        <sz val="10"/>
        <rFont val="Calibri"/>
        <family val="2"/>
        <charset val="204"/>
      </rPr>
      <t>: ≥ 1</t>
    </r>
    <r>
      <rPr>
        <sz val="10"/>
        <rFont val="Calibri"/>
        <family val="2"/>
        <charset val="204"/>
      </rPr>
      <t xml:space="preserve">.  </t>
    </r>
  </si>
  <si>
    <r>
      <t xml:space="preserve">Зібрано інформацію необхідну для створення інвестиційного паспорту громади </t>
    </r>
    <r>
      <rPr>
        <b/>
        <sz val="10"/>
        <rFont val="Calibri"/>
        <family val="2"/>
        <charset val="204"/>
      </rPr>
      <t>(+/-)</t>
    </r>
  </si>
  <si>
    <r>
      <t xml:space="preserve">Затверджено інвестиційний паспорт громади </t>
    </r>
    <r>
      <rPr>
        <b/>
        <sz val="10"/>
        <rFont val="Calibri"/>
        <family val="2"/>
        <charset val="204"/>
      </rPr>
      <t>(+/-)</t>
    </r>
  </si>
  <si>
    <r>
      <t>Кількість проведених інформаційних кампаній</t>
    </r>
    <r>
      <rPr>
        <b/>
        <sz val="10"/>
        <rFont val="Calibri"/>
        <family val="2"/>
        <charset val="204"/>
      </rPr>
      <t>: ≥ 5</t>
    </r>
    <r>
      <rPr>
        <sz val="10"/>
        <rFont val="Calibri"/>
        <family val="2"/>
        <charset val="204"/>
      </rPr>
      <t xml:space="preserve"> за квартал.  </t>
    </r>
  </si>
  <si>
    <r>
      <t xml:space="preserve">Наявність створеної сторінки </t>
    </r>
    <r>
      <rPr>
        <b/>
        <sz val="10"/>
        <rFont val="Calibri"/>
        <family val="2"/>
        <charset val="204"/>
      </rPr>
      <t>: 100%</t>
    </r>
    <r>
      <rPr>
        <sz val="10"/>
        <rFont val="Calibri"/>
        <family val="2"/>
        <charset val="204"/>
      </rPr>
      <t xml:space="preserve"> - сторінка створена та доступна.  </t>
    </r>
  </si>
  <si>
    <r>
      <t>Визначено та сформовано перелік потенційних місць для проведення ярмарків, реалізації продукції особистих селянських господарств та організації шоу-румів</t>
    </r>
    <r>
      <rPr>
        <b/>
        <sz val="10"/>
        <rFont val="Calibri"/>
        <family val="2"/>
        <charset val="204"/>
      </rPr>
      <t>(+/-)</t>
    </r>
  </si>
  <si>
    <r>
      <t>Проаналізовано грантові можливості та наявну МТД для залучення фінансування для створення офісу (інкубатору) та облаштування шоу-румів</t>
    </r>
    <r>
      <rPr>
        <b/>
        <sz val="10"/>
        <rFont val="Calibri"/>
        <family val="2"/>
        <charset val="204"/>
      </rPr>
      <t>(+/-)</t>
    </r>
  </si>
  <si>
    <r>
      <t xml:space="preserve">Проведено дослідження серед місцевих підприємців з метою визначення їх інтересів та точок дотику </t>
    </r>
    <r>
      <rPr>
        <b/>
        <sz val="10"/>
        <rFont val="Calibri"/>
        <family val="2"/>
        <charset val="204"/>
      </rPr>
      <t>(+/-)</t>
    </r>
  </si>
  <si>
    <r>
      <t>Рівень участі підприємців у дослідженні</t>
    </r>
    <r>
      <rPr>
        <b/>
        <sz val="10"/>
        <rFont val="Calibri"/>
        <family val="2"/>
        <charset val="204"/>
      </rPr>
      <t>: ≥ 10%</t>
    </r>
    <r>
      <rPr>
        <sz val="10"/>
        <rFont val="Calibri"/>
        <family val="2"/>
        <charset val="204"/>
      </rPr>
      <t xml:space="preserve"> від загальної кількості цільової групи.  </t>
    </r>
  </si>
  <si>
    <r>
      <t xml:space="preserve">Рівень задоволеності підприємців результатами дослідження </t>
    </r>
    <r>
      <rPr>
        <b/>
        <sz val="10"/>
        <rFont val="Calibri"/>
        <family val="2"/>
        <charset val="204"/>
      </rPr>
      <t>: ≥ 5%</t>
    </r>
    <r>
      <rPr>
        <sz val="10"/>
        <rFont val="Calibri"/>
        <family val="2"/>
        <charset val="204"/>
      </rPr>
      <t xml:space="preserve"> (позитивних відгуків).  </t>
    </r>
  </si>
  <si>
    <r>
      <t xml:space="preserve">Започатковано та проводяться на регулярній основі нетворкінгові заходи для місцевих підприємців, що можуть поєднувати обговорення, навчання та обмін досвідом </t>
    </r>
    <r>
      <rPr>
        <b/>
        <sz val="10"/>
        <rFont val="Calibri"/>
        <family val="2"/>
        <charset val="204"/>
      </rPr>
      <t>(+/-)</t>
    </r>
  </si>
  <si>
    <r>
      <t>Кількість проведених зустрічей</t>
    </r>
    <r>
      <rPr>
        <b/>
        <sz val="10"/>
        <rFont val="Calibri"/>
        <family val="2"/>
        <charset val="204"/>
      </rPr>
      <t>: ≥ 75 в рік</t>
    </r>
    <r>
      <rPr>
        <sz val="10"/>
        <rFont val="Calibri"/>
        <family val="2"/>
        <charset val="204"/>
      </rPr>
      <t xml:space="preserve">).  </t>
    </r>
  </si>
  <si>
    <r>
      <t xml:space="preserve">Кількість підприємців, які взяли участь у комунікації : </t>
    </r>
    <r>
      <rPr>
        <b/>
        <sz val="10"/>
        <rFont val="Calibri"/>
        <family val="2"/>
        <charset val="204"/>
      </rPr>
      <t>≥ 320 осіб</t>
    </r>
    <r>
      <rPr>
        <sz val="10"/>
        <rFont val="Calibri"/>
        <family val="2"/>
        <charset val="204"/>
      </rPr>
      <t xml:space="preserve">.  </t>
    </r>
  </si>
  <si>
    <r>
      <t xml:space="preserve">Рівень задоволеності підприємців комунікацією: </t>
    </r>
    <r>
      <rPr>
        <b/>
        <sz val="10"/>
        <rFont val="Calibri"/>
        <family val="2"/>
        <charset val="204"/>
      </rPr>
      <t>≥ 60%</t>
    </r>
    <r>
      <rPr>
        <sz val="10"/>
        <rFont val="Calibri"/>
        <family val="2"/>
        <charset val="204"/>
      </rPr>
      <t xml:space="preserve"> (позитивних відгуків).  </t>
    </r>
  </si>
  <si>
    <r>
      <t xml:space="preserve">Кількість вирішених питань або наданих консультацій: </t>
    </r>
    <r>
      <rPr>
        <b/>
        <sz val="10"/>
        <rFont val="Calibri"/>
        <family val="2"/>
        <charset val="204"/>
      </rPr>
      <t>≥ 35</t>
    </r>
    <r>
      <rPr>
        <sz val="10"/>
        <rFont val="Calibri"/>
        <family val="2"/>
        <charset val="204"/>
      </rPr>
      <t xml:space="preserve">.  </t>
    </r>
  </si>
  <si>
    <r>
      <t xml:space="preserve">Провадиться пошук можливостей та пропозицій для розширення та мережування бізнесів на інші території, зокрема вихід на міжнародний ринок з регулярним інформуванням про наявні </t>
    </r>
    <r>
      <rPr>
        <b/>
        <sz val="10"/>
        <rFont val="Calibri"/>
        <family val="2"/>
        <charset val="204"/>
      </rPr>
      <t>(+/-)</t>
    </r>
  </si>
  <si>
    <r>
      <t>Кількість проведених обговорень із залученням бізнесу</t>
    </r>
    <r>
      <rPr>
        <b/>
        <sz val="10"/>
        <rFont val="Calibri"/>
        <family val="2"/>
        <charset val="204"/>
      </rPr>
      <t>: ≥ 2</t>
    </r>
    <r>
      <rPr>
        <sz val="10"/>
        <rFont val="Calibri"/>
        <family val="2"/>
        <charset val="204"/>
      </rPr>
      <t xml:space="preserve">  на рік.  </t>
    </r>
  </si>
  <si>
    <r>
      <t xml:space="preserve">Кількість представників бізнесу, які взяли участь у процесі прийняття рішень </t>
    </r>
    <r>
      <rPr>
        <b/>
        <sz val="10"/>
        <rFont val="Calibri"/>
        <family val="2"/>
        <charset val="204"/>
      </rPr>
      <t>: ≥ 20</t>
    </r>
    <r>
      <rPr>
        <sz val="10"/>
        <rFont val="Calibri"/>
        <family val="2"/>
        <charset val="204"/>
      </rPr>
      <t xml:space="preserve"> (осіб на одному заході).  </t>
    </r>
  </si>
  <si>
    <r>
      <t xml:space="preserve">Рівень задоволеності бізнесу участю у прийнятті рішень: </t>
    </r>
    <r>
      <rPr>
        <b/>
        <sz val="10"/>
        <rFont val="Calibri"/>
        <family val="2"/>
        <charset val="204"/>
      </rPr>
      <t>≥80%</t>
    </r>
    <r>
      <rPr>
        <sz val="10"/>
        <rFont val="Calibri"/>
        <family val="2"/>
        <charset val="204"/>
      </rPr>
      <t xml:space="preserve"> (позитивних відгуків).  </t>
    </r>
  </si>
  <si>
    <r>
      <t xml:space="preserve">Кількість бізнесів, залучених до розробки Стратегії </t>
    </r>
    <r>
      <rPr>
        <b/>
        <sz val="10"/>
        <rFont val="Calibri"/>
        <family val="2"/>
        <charset val="204"/>
      </rPr>
      <t>: ≥2</t>
    </r>
    <r>
      <rPr>
        <sz val="10"/>
        <rFont val="Calibri"/>
        <family val="2"/>
        <charset val="204"/>
      </rPr>
      <t xml:space="preserve"> (компаній).  </t>
    </r>
  </si>
  <si>
    <r>
      <t xml:space="preserve">Частка рекомендацій бізнесу, включених до Стратегії : </t>
    </r>
    <r>
      <rPr>
        <b/>
        <sz val="10"/>
        <rFont val="Calibri"/>
        <family val="2"/>
        <charset val="204"/>
      </rPr>
      <t>≥30%</t>
    </r>
    <r>
      <rPr>
        <sz val="10"/>
        <rFont val="Calibri"/>
        <family val="2"/>
        <charset val="204"/>
      </rPr>
      <t xml:space="preserve"> (від загальної кількості пропозицій).  </t>
    </r>
  </si>
  <si>
    <r>
      <t xml:space="preserve">Розроблено і затверджено Стратегію цифрового розвитку Боярської громади </t>
    </r>
    <r>
      <rPr>
        <b/>
        <sz val="10"/>
        <rFont val="Calibri"/>
        <family val="2"/>
        <charset val="204"/>
      </rPr>
      <t>(+/-)</t>
    </r>
  </si>
  <si>
    <r>
      <t xml:space="preserve">Проаналізовано грантові можливості та наявну МТД з метою залучення експертів і коштів до розробки, наповнення та впровадження геопросторової системи управління муніципальним майном та ресурсами </t>
    </r>
    <r>
      <rPr>
        <b/>
        <sz val="10"/>
        <rFont val="Calibri"/>
        <family val="2"/>
        <charset val="204"/>
      </rPr>
      <t>(+/-)</t>
    </r>
  </si>
  <si>
    <r>
      <t xml:space="preserve">Охоплено навчанням не менше </t>
    </r>
    <r>
      <rPr>
        <b/>
        <sz val="10"/>
        <rFont val="Calibri"/>
        <family val="2"/>
        <charset val="204"/>
      </rPr>
      <t>80%</t>
    </r>
    <r>
      <rPr>
        <sz val="10"/>
        <rFont val="Calibri"/>
        <family val="2"/>
        <charset val="204"/>
      </rPr>
      <t xml:space="preserve"> активних користувачів системи.</t>
    </r>
  </si>
  <si>
    <r>
      <t xml:space="preserve">Проведено щонайменше </t>
    </r>
    <r>
      <rPr>
        <b/>
        <sz val="10"/>
        <rFont val="Calibri"/>
        <family val="2"/>
        <charset val="204"/>
      </rPr>
      <t>4</t>
    </r>
    <r>
      <rPr>
        <sz val="10"/>
        <rFont val="Calibri"/>
        <family val="2"/>
        <charset val="204"/>
      </rPr>
      <t xml:space="preserve"> тренінги з цифрової грамотності та кібергігієни для працівників ОМС. Охоплено навчанням не менше </t>
    </r>
    <r>
      <rPr>
        <b/>
        <sz val="10"/>
        <rFont val="Calibri"/>
        <family val="2"/>
        <charset val="204"/>
      </rPr>
      <t>80%</t>
    </r>
    <r>
      <rPr>
        <sz val="10"/>
        <rFont val="Calibri"/>
        <family val="2"/>
        <charset val="204"/>
      </rPr>
      <t xml:space="preserve"> посадових осіб ОМС. </t>
    </r>
  </si>
  <si>
    <r>
      <t xml:space="preserve">Проведено щонайменше </t>
    </r>
    <r>
      <rPr>
        <b/>
        <sz val="10"/>
        <rFont val="Calibri"/>
        <family val="2"/>
        <charset val="204"/>
      </rPr>
      <t xml:space="preserve">1 </t>
    </r>
    <r>
      <rPr>
        <sz val="10"/>
        <rFont val="Calibri"/>
        <family val="2"/>
        <charset val="204"/>
      </rPr>
      <t xml:space="preserve">ознайомчий захід щодо використання АІ для ОМС та громадян </t>
    </r>
    <r>
      <rPr>
        <b/>
        <sz val="10"/>
        <rFont val="Calibri"/>
        <family val="2"/>
        <charset val="204"/>
      </rPr>
      <t>(+/-)</t>
    </r>
  </si>
  <si>
    <r>
      <t xml:space="preserve">Розроблено щонайменше </t>
    </r>
    <r>
      <rPr>
        <b/>
        <sz val="10"/>
        <rFont val="Calibri"/>
        <family val="2"/>
        <charset val="204"/>
      </rPr>
      <t>2</t>
    </r>
    <r>
      <rPr>
        <sz val="10"/>
        <rFont val="Calibri"/>
        <family val="2"/>
        <charset val="204"/>
      </rPr>
      <t xml:space="preserve"> концептуальні записки/проектні пропозиції для залучення зовнішнього фінансування на проекти цифрової трансформації </t>
    </r>
    <r>
      <rPr>
        <b/>
        <sz val="10"/>
        <rFont val="Calibri"/>
        <family val="2"/>
        <charset val="204"/>
      </rPr>
      <t>(+/-)</t>
    </r>
  </si>
  <si>
    <r>
      <t xml:space="preserve">Кількість проведених досліджень/опитувань </t>
    </r>
    <r>
      <rPr>
        <b/>
        <sz val="10"/>
        <rFont val="Calibri"/>
        <family val="2"/>
        <charset val="204"/>
      </rPr>
      <t>: ≥1</t>
    </r>
    <r>
      <rPr>
        <sz val="10"/>
        <rFont val="Calibri"/>
        <family val="2"/>
        <charset val="204"/>
      </rPr>
      <t xml:space="preserve"> дослідження.  </t>
    </r>
  </si>
  <si>
    <r>
      <t>Кількість визначених пріоритетних послуг для електронізації</t>
    </r>
    <r>
      <rPr>
        <b/>
        <sz val="10"/>
        <rFont val="Calibri"/>
        <family val="2"/>
        <charset val="204"/>
      </rPr>
      <t>: ≥ 1</t>
    </r>
  </si>
  <si>
    <r>
      <t xml:space="preserve">Рівень задоволеності мешканців процесом дослідження </t>
    </r>
    <r>
      <rPr>
        <b/>
        <sz val="10"/>
        <rFont val="Calibri"/>
        <family val="2"/>
        <charset val="204"/>
      </rPr>
      <t>: ≥ 2 балів</t>
    </r>
  </si>
  <si>
    <r>
      <t xml:space="preserve">Розроблено технічні завдання для переведення щонайменше </t>
    </r>
    <r>
      <rPr>
        <b/>
        <sz val="10"/>
        <rFont val="Calibri"/>
        <family val="2"/>
        <charset val="204"/>
      </rPr>
      <t>2</t>
    </r>
    <r>
      <rPr>
        <sz val="10"/>
        <rFont val="Calibri"/>
        <family val="2"/>
        <charset val="204"/>
      </rPr>
      <t xml:space="preserve"> пріоритетних публічних послуг в електронну форму </t>
    </r>
    <r>
      <rPr>
        <b/>
        <sz val="10"/>
        <rFont val="Calibri"/>
        <family val="2"/>
        <charset val="204"/>
      </rPr>
      <t>(+/-)</t>
    </r>
  </si>
  <si>
    <r>
      <t xml:space="preserve">Кількість проаналізованих грантових програм : </t>
    </r>
    <r>
      <rPr>
        <b/>
        <sz val="10"/>
        <rFont val="Calibri"/>
        <family val="2"/>
        <charset val="204"/>
      </rPr>
      <t>≥ 2</t>
    </r>
    <r>
      <rPr>
        <sz val="10"/>
        <rFont val="Calibri"/>
        <family val="2"/>
        <charset val="204"/>
      </rPr>
      <t xml:space="preserve"> (за півроку).  </t>
    </r>
  </si>
  <si>
    <r>
      <t xml:space="preserve">Кількість поданих заявок на гранти : </t>
    </r>
    <r>
      <rPr>
        <b/>
        <sz val="10"/>
        <rFont val="Calibri"/>
        <family val="2"/>
        <charset val="204"/>
      </rPr>
      <t>≥1 (в рік).</t>
    </r>
  </si>
  <si>
    <r>
      <t xml:space="preserve">Кількість проаналізованих грантових програм </t>
    </r>
    <r>
      <rPr>
        <b/>
        <sz val="10"/>
        <rFont val="Calibri"/>
        <family val="2"/>
        <charset val="204"/>
      </rPr>
      <t>: ≥ 1</t>
    </r>
    <r>
      <rPr>
        <sz val="10"/>
        <rFont val="Calibri"/>
        <family val="2"/>
        <charset val="204"/>
      </rPr>
      <t xml:space="preserve"> (</t>
    </r>
    <r>
      <rPr>
        <b/>
        <sz val="10"/>
        <rFont val="Calibri"/>
        <family val="2"/>
        <charset val="204"/>
      </rPr>
      <t>в рік).</t>
    </r>
  </si>
  <si>
    <r>
      <t xml:space="preserve">Кількість поданих заявок на гранти </t>
    </r>
    <r>
      <rPr>
        <b/>
        <sz val="10"/>
        <rFont val="Calibri"/>
        <family val="2"/>
        <charset val="204"/>
      </rPr>
      <t>: ≥1 (в рік</t>
    </r>
    <r>
      <rPr>
        <sz val="10"/>
        <rFont val="Calibri"/>
        <family val="2"/>
        <charset val="204"/>
      </rPr>
      <t xml:space="preserve">).  </t>
    </r>
  </si>
  <si>
    <r>
      <t xml:space="preserve">Кількість проаналізованих грантових програм : </t>
    </r>
    <r>
      <rPr>
        <b/>
        <sz val="10"/>
        <rFont val="Calibri"/>
        <family val="2"/>
        <charset val="204"/>
      </rPr>
      <t xml:space="preserve">≥ 1 (в рік).  </t>
    </r>
  </si>
  <si>
    <r>
      <t xml:space="preserve">Кількість поданих заявок на гранти </t>
    </r>
    <r>
      <rPr>
        <b/>
        <sz val="10"/>
        <rFont val="Calibri"/>
        <family val="2"/>
        <charset val="204"/>
      </rPr>
      <t>: ≥1 (в рік).</t>
    </r>
  </si>
  <si>
    <r>
      <t xml:space="preserve">Кількість визначених місць для точок доступу: </t>
    </r>
    <r>
      <rPr>
        <b/>
        <sz val="10"/>
        <rFont val="Calibri"/>
        <family val="2"/>
        <charset val="204"/>
      </rPr>
      <t>≥1 локація.</t>
    </r>
  </si>
  <si>
    <r>
      <t xml:space="preserve">Кількість розроблених та проведених інформаційних публікацій та просвітницьких заходів за рік </t>
    </r>
    <r>
      <rPr>
        <b/>
        <sz val="10"/>
        <rFont val="Calibri"/>
        <family val="2"/>
        <charset val="204"/>
      </rPr>
      <t>≥ 4</t>
    </r>
  </si>
  <si>
    <r>
      <t xml:space="preserve">Кількість проаналізованих грантових і переданих на публікацію програм/субсидій: </t>
    </r>
    <r>
      <rPr>
        <b/>
        <sz val="10"/>
        <rFont val="Calibri"/>
        <family val="2"/>
        <charset val="204"/>
      </rPr>
      <t>≥ 6 (в рік).</t>
    </r>
  </si>
  <si>
    <r>
      <t xml:space="preserve">Кількість інформаційних повідомлень для громади </t>
    </r>
    <r>
      <rPr>
        <b/>
        <sz val="10"/>
        <rFont val="Calibri"/>
        <family val="2"/>
        <charset val="204"/>
      </rPr>
      <t>: ≥ 6 (в рік).</t>
    </r>
  </si>
  <si>
    <r>
      <t xml:space="preserve">Запроваджено практику поширення історій успіху домогосподарств, які провадили інновації «зеленої» енергетики  </t>
    </r>
    <r>
      <rPr>
        <b/>
        <sz val="10"/>
        <rFont val="Calibri"/>
        <family val="2"/>
        <charset val="204"/>
      </rPr>
      <t>(+/-)</t>
    </r>
  </si>
  <si>
    <r>
      <t>Кількість проведених інформаційних кампаній</t>
    </r>
    <r>
      <rPr>
        <b/>
        <sz val="10"/>
        <rFont val="Calibri"/>
        <family val="2"/>
        <charset val="204"/>
      </rPr>
      <t xml:space="preserve">: ≥ 15.  </t>
    </r>
  </si>
  <si>
    <r>
      <t xml:space="preserve">Кількість ініціатив або дій, започаткованих після кампаній </t>
    </r>
    <r>
      <rPr>
        <b/>
        <sz val="10"/>
        <rFont val="Calibri"/>
        <family val="2"/>
        <charset val="204"/>
      </rPr>
      <t xml:space="preserve">: ≥ 5 </t>
    </r>
    <r>
      <rPr>
        <sz val="10"/>
        <rFont val="Calibri"/>
        <family val="2"/>
        <charset val="204"/>
      </rPr>
      <t xml:space="preserve">( ініціатив/дій).  </t>
    </r>
  </si>
  <si>
    <r>
      <t xml:space="preserve">Кількість проведених заходів </t>
    </r>
    <r>
      <rPr>
        <b/>
        <sz val="10"/>
        <rFont val="Calibri"/>
        <family val="2"/>
        <charset val="204"/>
      </rPr>
      <t>: ≥ 5</t>
    </r>
    <r>
      <rPr>
        <sz val="10"/>
        <rFont val="Calibri"/>
        <family val="2"/>
        <charset val="204"/>
      </rPr>
      <t xml:space="preserve"> семінарів/воркшопів/лекцій.  </t>
    </r>
  </si>
  <si>
    <r>
      <t xml:space="preserve">Кількість залучених громадських ініціатив </t>
    </r>
    <r>
      <rPr>
        <b/>
        <sz val="10"/>
        <rFont val="Calibri"/>
        <family val="2"/>
        <charset val="204"/>
      </rPr>
      <t>: ≥ 2</t>
    </r>
    <r>
      <rPr>
        <sz val="10"/>
        <rFont val="Calibri"/>
        <family val="2"/>
        <charset val="204"/>
      </rPr>
      <t xml:space="preserve"> організацій/ініціатив.  </t>
    </r>
  </si>
  <si>
    <r>
      <t xml:space="preserve">Кількість підтриманих волонтерських ініціатив: </t>
    </r>
    <r>
      <rPr>
        <b/>
        <sz val="10"/>
        <rFont val="Calibri"/>
        <family val="2"/>
        <charset val="204"/>
      </rPr>
      <t xml:space="preserve">≥  3.  </t>
    </r>
  </si>
  <si>
    <r>
      <t>Загальна площа озеленених територій</t>
    </r>
    <r>
      <rPr>
        <b/>
        <sz val="10"/>
        <rFont val="Calibri"/>
        <family val="2"/>
        <charset val="204"/>
      </rPr>
      <t>: ≥ 2 га</t>
    </r>
    <r>
      <rPr>
        <sz val="10"/>
        <rFont val="Calibri"/>
        <family val="2"/>
        <charset val="204"/>
      </rPr>
      <t xml:space="preserve">.  </t>
    </r>
  </si>
  <si>
    <r>
      <t xml:space="preserve">Кількість залучених волонтерів </t>
    </r>
    <r>
      <rPr>
        <b/>
        <sz val="10"/>
        <rFont val="Calibri"/>
        <family val="2"/>
        <charset val="204"/>
      </rPr>
      <t>: ≥ 10 осіб</t>
    </r>
    <r>
      <rPr>
        <sz val="10"/>
        <rFont val="Calibri"/>
        <family val="2"/>
        <charset val="204"/>
      </rPr>
      <t xml:space="preserve">.  </t>
    </r>
  </si>
  <si>
    <r>
      <t xml:space="preserve">Запроваджено практику проведення «днів чистоти» із залученням різних вікових груп </t>
    </r>
    <r>
      <rPr>
        <b/>
        <sz val="10"/>
        <rFont val="Calibri"/>
        <family val="2"/>
        <charset val="204"/>
      </rPr>
      <t>(+/-)</t>
    </r>
  </si>
  <si>
    <r>
      <t xml:space="preserve">Кількість проведених навчальних заходів : </t>
    </r>
    <r>
      <rPr>
        <b/>
        <sz val="10"/>
        <rFont val="Calibri"/>
        <family val="2"/>
        <charset val="204"/>
      </rPr>
      <t>≥ 10</t>
    </r>
    <r>
      <rPr>
        <sz val="10"/>
        <rFont val="Calibri"/>
        <family val="2"/>
        <charset val="204"/>
      </rPr>
      <t xml:space="preserve"> (тренінгів/семінарів).  </t>
    </r>
  </si>
  <si>
    <r>
      <t xml:space="preserve">Кількість навчених осіб </t>
    </r>
    <r>
      <rPr>
        <b/>
        <sz val="10"/>
        <rFont val="Calibri"/>
        <family val="2"/>
        <charset val="204"/>
      </rPr>
      <t>: ≥ 2</t>
    </r>
    <r>
      <rPr>
        <sz val="10"/>
        <rFont val="Calibri"/>
        <family val="2"/>
        <charset val="204"/>
      </rPr>
      <t xml:space="preserve"> (учасники).  </t>
    </r>
  </si>
  <si>
    <r>
      <t>Кількість підтриманих волонтерських ініціатив</t>
    </r>
    <r>
      <rPr>
        <b/>
        <sz val="10"/>
        <rFont val="Calibri"/>
        <family val="2"/>
        <charset val="204"/>
      </rPr>
      <t xml:space="preserve">: ≥ 6.  </t>
    </r>
  </si>
  <si>
    <r>
      <t xml:space="preserve">Загальна площа озеленених територій </t>
    </r>
    <r>
      <rPr>
        <b/>
        <sz val="10"/>
        <rFont val="Calibri"/>
        <family val="2"/>
        <charset val="204"/>
      </rPr>
      <t>: ≥ 2( га).</t>
    </r>
  </si>
  <si>
    <r>
      <t xml:space="preserve">Кількість залучених волонтерів </t>
    </r>
    <r>
      <rPr>
        <b/>
        <sz val="10"/>
        <rFont val="Calibri"/>
        <family val="2"/>
        <charset val="204"/>
      </rPr>
      <t>: ≥ 10 (осіб).</t>
    </r>
  </si>
  <si>
    <r>
      <t xml:space="preserve">Кількість проведених інформаційних заходів </t>
    </r>
    <r>
      <rPr>
        <b/>
        <sz val="10"/>
        <rFont val="Calibri"/>
        <family val="2"/>
        <charset val="204"/>
      </rPr>
      <t>: ≥10</t>
    </r>
    <r>
      <rPr>
        <sz val="10"/>
        <rFont val="Calibri"/>
        <family val="2"/>
        <charset val="204"/>
      </rPr>
      <t xml:space="preserve">.  </t>
    </r>
  </si>
  <si>
    <r>
      <t xml:space="preserve">Зростання обізнаності мешканців про методи поводження з відходами  на </t>
    </r>
    <r>
      <rPr>
        <b/>
        <sz val="10"/>
        <rFont val="Calibri"/>
        <family val="2"/>
        <charset val="204"/>
      </rPr>
      <t>≥35%</t>
    </r>
    <r>
      <rPr>
        <sz val="10"/>
        <rFont val="Calibri"/>
        <family val="2"/>
        <charset val="204"/>
      </rPr>
      <t xml:space="preserve"> (серед опитаних).  </t>
    </r>
  </si>
  <si>
    <r>
      <t xml:space="preserve">Проведено аналіз наявних грантових можливостей для пошуку та залучення позабюджетних фінансових та експертних ресурсів для розробки Місцевого плану управління відходами </t>
    </r>
    <r>
      <rPr>
        <b/>
        <sz val="10"/>
        <rFont val="Calibri"/>
        <family val="2"/>
        <charset val="204"/>
      </rPr>
      <t>(+/-)</t>
    </r>
  </si>
  <si>
    <r>
      <t xml:space="preserve">Проведено аналіз і та визначити види альтернативних або безперебійних джерел енергії для кожного комунального закладу </t>
    </r>
    <r>
      <rPr>
        <b/>
        <sz val="10"/>
        <rFont val="Calibri"/>
        <family val="2"/>
        <charset val="204"/>
      </rPr>
      <t>(+/-)</t>
    </r>
  </si>
  <si>
    <r>
      <t xml:space="preserve">Кількість проаналізованих грантових можливостей </t>
    </r>
    <r>
      <rPr>
        <b/>
        <sz val="10"/>
        <rFont val="Calibri"/>
        <family val="2"/>
        <charset val="204"/>
      </rPr>
      <t>: ≥ 1 (в рік).</t>
    </r>
  </si>
  <si>
    <r>
      <t xml:space="preserve">Кількість закладів, оснащених альтернативними/безперебійними джерелами енергії </t>
    </r>
    <r>
      <rPr>
        <b/>
        <sz val="10"/>
        <rFont val="Calibri"/>
        <family val="2"/>
        <charset val="204"/>
      </rPr>
      <t>: ≥ 6.</t>
    </r>
  </si>
  <si>
    <r>
      <t xml:space="preserve">Кількість проведених аналізів – </t>
    </r>
    <r>
      <rPr>
        <b/>
        <sz val="10"/>
        <rFont val="Calibri"/>
        <family val="2"/>
        <charset val="204"/>
      </rPr>
      <t>1</t>
    </r>
    <r>
      <rPr>
        <sz val="10"/>
        <rFont val="Calibri"/>
        <family val="2"/>
        <charset val="204"/>
      </rPr>
      <t xml:space="preserve">( завершений аналіз).  </t>
    </r>
  </si>
  <si>
    <r>
      <t>Кількість визначених потенційних місць для бюветів</t>
    </r>
    <r>
      <rPr>
        <b/>
        <sz val="10"/>
        <rFont val="Calibri"/>
        <family val="2"/>
        <charset val="204"/>
      </rPr>
      <t>: ≥1</t>
    </r>
    <r>
      <rPr>
        <sz val="10"/>
        <rFont val="Calibri"/>
        <family val="2"/>
        <charset val="204"/>
      </rPr>
      <t xml:space="preserve">.  </t>
    </r>
  </si>
  <si>
    <r>
      <t xml:space="preserve">Проведено експертну оцінку наявних криниць на предмет можливості очищення та використання </t>
    </r>
    <r>
      <rPr>
        <b/>
        <sz val="10"/>
        <rFont val="Calibri"/>
        <family val="2"/>
        <charset val="204"/>
      </rPr>
      <t>(+/-)</t>
    </r>
  </si>
  <si>
    <r>
      <t xml:space="preserve">Проведено аналіз та розроблено ТЕО щодо інших можливостей забезпечення жителів громади питною водою у кризовий період </t>
    </r>
    <r>
      <rPr>
        <b/>
        <sz val="10"/>
        <rFont val="Calibri"/>
        <family val="2"/>
        <charset val="204"/>
      </rPr>
      <t>(+/-)</t>
    </r>
  </si>
  <si>
    <r>
      <t xml:space="preserve">Проведено огляд та визначено необхідність модернізації наявних засобів забезпечення питною водою мешканців громади у кризовий період </t>
    </r>
    <r>
      <rPr>
        <b/>
        <sz val="10"/>
        <rFont val="Calibri"/>
        <family val="2"/>
        <charset val="204"/>
      </rPr>
      <t>(+/-)</t>
    </r>
  </si>
  <si>
    <r>
      <t xml:space="preserve">Розроблено та проведено інформаційну кампанію для популяризації участі мешканців у добровільних пожежних дружинах </t>
    </r>
    <r>
      <rPr>
        <b/>
        <sz val="10"/>
        <rFont val="Calibri"/>
        <family val="2"/>
        <charset val="204"/>
      </rPr>
      <t>(+/-)</t>
    </r>
  </si>
  <si>
    <r>
      <t xml:space="preserve">Розроблено і впроваджено Стратегію кібербезпеки для захисту цифрової інфраструктури громади </t>
    </r>
    <r>
      <rPr>
        <b/>
        <sz val="10"/>
        <rFont val="Calibri"/>
        <family val="2"/>
        <charset val="204"/>
      </rPr>
      <t>(+/-)</t>
    </r>
  </si>
  <si>
    <r>
      <t xml:space="preserve">Кількість проведених інформаційних кампаній: </t>
    </r>
    <r>
      <rPr>
        <b/>
        <sz val="10"/>
        <rFont val="Calibri"/>
        <family val="2"/>
        <charset val="204"/>
      </rPr>
      <t xml:space="preserve">≥ 4 (за рік).  </t>
    </r>
  </si>
  <si>
    <r>
      <t>Кількість учасників кампаній</t>
    </r>
    <r>
      <rPr>
        <b/>
        <sz val="10"/>
        <rFont val="Calibri"/>
        <family val="2"/>
        <charset val="204"/>
      </rPr>
      <t>: ≥5000 (осіб).</t>
    </r>
  </si>
  <si>
    <r>
      <t xml:space="preserve">Регулярність проведення кампаній </t>
    </r>
    <r>
      <rPr>
        <b/>
        <sz val="10"/>
        <rFont val="Calibri"/>
        <family val="2"/>
        <charset val="204"/>
      </rPr>
      <t>(щокварталу).</t>
    </r>
  </si>
  <si>
    <r>
      <t xml:space="preserve">Рівень здобувачів освіти, які підвищили рівень самоусвідомлення (оцінюється через самооцінку або анкетування) - </t>
    </r>
    <r>
      <rPr>
        <b/>
        <sz val="10"/>
        <rFont val="Calibri"/>
        <family val="2"/>
        <charset val="204"/>
      </rPr>
      <t>100 %.</t>
    </r>
  </si>
  <si>
    <r>
      <t xml:space="preserve">Рівень здобувачів освіти, які покращили навички саморегуляції (оцінюється через спостереження за поведінкою або анкети) - </t>
    </r>
    <r>
      <rPr>
        <b/>
        <sz val="10"/>
        <rFont val="Calibri"/>
        <family val="2"/>
        <charset val="204"/>
      </rPr>
      <t>100%.</t>
    </r>
  </si>
  <si>
    <r>
      <t xml:space="preserve">Рівень здобувачів освіти, які стали більш емпатійними (оцінюється через відгуки вчителів або анкети) - </t>
    </r>
    <r>
      <rPr>
        <b/>
        <sz val="10"/>
        <rFont val="Calibri"/>
        <family val="2"/>
        <charset val="204"/>
      </rPr>
      <t>100%</t>
    </r>
  </si>
  <si>
    <r>
      <t>Кількість проведених тренінгів/занять</t>
    </r>
    <r>
      <rPr>
        <b/>
        <sz val="10"/>
        <rFont val="Calibri"/>
        <family val="2"/>
        <charset val="204"/>
      </rPr>
      <t>: ≥ 3</t>
    </r>
    <r>
      <rPr>
        <sz val="10"/>
        <rFont val="Calibri"/>
        <family val="2"/>
        <charset val="204"/>
      </rPr>
      <t xml:space="preserve"> (заходи).  </t>
    </r>
  </si>
  <si>
    <r>
      <t xml:space="preserve">Частка учнів, які взяли участь </t>
    </r>
    <r>
      <rPr>
        <b/>
        <sz val="10"/>
        <rFont val="Calibri"/>
        <family val="2"/>
        <charset val="204"/>
      </rPr>
      <t>≥ 100 %.</t>
    </r>
  </si>
  <si>
    <r>
      <t xml:space="preserve">Рівень задоволеності учнів та вчителів </t>
    </r>
    <r>
      <rPr>
        <b/>
        <sz val="10"/>
        <rFont val="Calibri"/>
        <family val="2"/>
        <charset val="204"/>
      </rPr>
      <t>: ≥85%</t>
    </r>
    <r>
      <rPr>
        <sz val="10"/>
        <rFont val="Calibri"/>
        <family val="2"/>
        <charset val="204"/>
      </rPr>
      <t xml:space="preserve"> (позитивних відгуків).  </t>
    </r>
  </si>
  <si>
    <r>
      <t xml:space="preserve">Кількість проведених занять/тренінгів </t>
    </r>
    <r>
      <rPr>
        <b/>
        <sz val="10"/>
        <rFont val="Calibri"/>
        <family val="2"/>
        <charset val="204"/>
      </rPr>
      <t>: ≥3</t>
    </r>
    <r>
      <rPr>
        <sz val="10"/>
        <rFont val="Calibri"/>
        <family val="2"/>
        <charset val="204"/>
      </rPr>
      <t xml:space="preserve">(заходи).  </t>
    </r>
  </si>
  <si>
    <r>
      <t>Частка учнів, які отримали навички подолання стресу</t>
    </r>
    <r>
      <rPr>
        <b/>
        <sz val="10"/>
        <rFont val="Calibri"/>
        <family val="2"/>
        <charset val="204"/>
      </rPr>
      <t>: ≥100%</t>
    </r>
    <r>
      <rPr>
        <sz val="10"/>
        <rFont val="Calibri"/>
        <family val="2"/>
        <charset val="204"/>
      </rPr>
      <t xml:space="preserve"> .  </t>
    </r>
  </si>
  <si>
    <r>
      <t>Рівень засвоєння стратегій учнями</t>
    </r>
    <r>
      <rPr>
        <b/>
        <sz val="10"/>
        <rFont val="Calibri"/>
        <family val="2"/>
        <charset val="204"/>
      </rPr>
      <t>: ≥100%</t>
    </r>
    <r>
      <rPr>
        <sz val="10"/>
        <rFont val="Calibri"/>
        <family val="2"/>
        <charset val="204"/>
      </rPr>
      <t xml:space="preserve"> (успішно пройдених тестів/опитувань).  </t>
    </r>
  </si>
  <si>
    <r>
      <t xml:space="preserve">Встановлено в усіх населених пунктах громади мультифункціональні майданчики для занять спортом </t>
    </r>
    <r>
      <rPr>
        <b/>
        <sz val="10"/>
        <rFont val="Calibri"/>
        <family val="2"/>
        <charset val="204"/>
      </rPr>
      <t>(+/-)</t>
    </r>
  </si>
  <si>
    <r>
      <t xml:space="preserve">Кількість створених комунальних установ/закладів (КУ/КЗ) </t>
    </r>
    <r>
      <rPr>
        <b/>
        <sz val="10"/>
        <rFont val="Calibri"/>
        <family val="2"/>
        <charset val="204"/>
      </rPr>
      <t>: ≥1</t>
    </r>
    <r>
      <rPr>
        <sz val="10"/>
        <rFont val="Calibri"/>
        <family val="2"/>
        <charset val="204"/>
      </rPr>
      <t xml:space="preserve">.  </t>
    </r>
  </si>
  <si>
    <r>
      <t xml:space="preserve">Кількість молоді, яка отримала підтримку через створений заклад </t>
    </r>
    <r>
      <rPr>
        <b/>
        <sz val="10"/>
        <rFont val="Calibri"/>
        <family val="2"/>
        <charset val="204"/>
      </rPr>
      <t>: ≥3000(осіб).</t>
    </r>
  </si>
  <si>
    <r>
      <t xml:space="preserve">Долучати Молодіжну раду до процесу прийняття рішень, сприяти розвитку молодіжних ГО </t>
    </r>
    <r>
      <rPr>
        <b/>
        <sz val="10"/>
        <rFont val="Calibri"/>
        <family val="2"/>
        <charset val="204"/>
      </rPr>
      <t>(+/-)</t>
    </r>
  </si>
  <si>
    <r>
      <t xml:space="preserve">Кількість визначених  меж території </t>
    </r>
    <r>
      <rPr>
        <b/>
        <sz val="10"/>
        <rFont val="Calibri"/>
        <family val="2"/>
        <charset val="204"/>
      </rPr>
      <t>( +,-).</t>
    </r>
  </si>
  <si>
    <r>
      <t>Частка мешканців, які підтримують ідею облаштування парку</t>
    </r>
    <r>
      <rPr>
        <b/>
        <sz val="10"/>
        <rFont val="Calibri"/>
        <family val="2"/>
        <charset val="204"/>
      </rPr>
      <t>:≥10 %</t>
    </r>
    <r>
      <rPr>
        <sz val="10"/>
        <rFont val="Calibri"/>
        <family val="2"/>
        <charset val="204"/>
      </rPr>
      <t xml:space="preserve"> (позитивних відгуків).  </t>
    </r>
  </si>
  <si>
    <r>
      <t xml:space="preserve">Готовність концепції </t>
    </r>
    <r>
      <rPr>
        <b/>
        <sz val="10"/>
        <rFont val="Calibri"/>
        <family val="2"/>
        <charset val="204"/>
      </rPr>
      <t>: 100%</t>
    </r>
    <r>
      <rPr>
        <sz val="10"/>
        <rFont val="Calibri"/>
        <family val="2"/>
        <charset val="204"/>
      </rPr>
      <t xml:space="preserve"> (розроблена та затверджена концепція).  </t>
    </r>
  </si>
  <si>
    <r>
      <t xml:space="preserve">Кількість проведених громадських обговорень щодо концепції </t>
    </r>
    <r>
      <rPr>
        <b/>
        <sz val="10"/>
        <rFont val="Calibri"/>
        <family val="2"/>
        <charset val="204"/>
      </rPr>
      <t>: ≥3</t>
    </r>
    <r>
      <rPr>
        <sz val="10"/>
        <rFont val="Calibri"/>
        <family val="2"/>
        <charset val="204"/>
      </rPr>
      <t xml:space="preserve"> .  </t>
    </r>
  </si>
  <si>
    <r>
      <t xml:space="preserve">Створено «зелений» простір </t>
    </r>
    <r>
      <rPr>
        <b/>
        <sz val="10"/>
        <rFont val="Calibri"/>
        <family val="2"/>
        <charset val="204"/>
      </rPr>
      <t xml:space="preserve">(+,-). </t>
    </r>
  </si>
  <si>
    <r>
      <t xml:space="preserve">Площа облаштованого «зеленого» простору </t>
    </r>
    <r>
      <rPr>
        <b/>
        <sz val="10"/>
        <rFont val="Calibri"/>
        <family val="2"/>
        <charset val="204"/>
      </rPr>
      <t xml:space="preserve">≥ 0,10 (га).  </t>
    </r>
  </si>
  <si>
    <r>
      <t xml:space="preserve">Кількість встановлених елементів благоустрою (лавки, освітлення тощо) </t>
    </r>
    <r>
      <rPr>
        <b/>
        <sz val="10"/>
        <rFont val="Calibri"/>
        <family val="2"/>
        <charset val="204"/>
      </rPr>
      <t>: ≥ 8</t>
    </r>
    <r>
      <rPr>
        <sz val="10"/>
        <rFont val="Calibri"/>
        <family val="2"/>
        <charset val="204"/>
      </rPr>
      <t xml:space="preserve">.  </t>
    </r>
  </si>
  <si>
    <r>
      <t>Рівень задоволеності мешканців облаштованим простором</t>
    </r>
    <r>
      <rPr>
        <b/>
        <sz val="10"/>
        <rFont val="Calibri"/>
        <family val="2"/>
        <charset val="204"/>
      </rPr>
      <t>:≥ 70 %</t>
    </r>
    <r>
      <rPr>
        <sz val="10"/>
        <rFont val="Calibri"/>
        <family val="2"/>
        <charset val="204"/>
      </rPr>
      <t xml:space="preserve"> (позитивних відгуків).  </t>
    </r>
  </si>
  <si>
    <r>
      <t>Кількість визначених туристичних напрямків</t>
    </r>
    <r>
      <rPr>
        <b/>
        <sz val="10"/>
        <rFont val="Calibri"/>
        <family val="2"/>
        <charset val="204"/>
      </rPr>
      <t>: ≥ 2.</t>
    </r>
  </si>
  <si>
    <r>
      <t xml:space="preserve">Кількість ідентифікованих туристичних об’єктів: </t>
    </r>
    <r>
      <rPr>
        <b/>
        <sz val="10"/>
        <rFont val="Calibri"/>
        <family val="2"/>
        <charset val="204"/>
      </rPr>
      <t>≥15</t>
    </r>
    <r>
      <rPr>
        <sz val="10"/>
        <rFont val="Calibri"/>
        <family val="2"/>
        <charset val="204"/>
      </rPr>
      <t xml:space="preserve">.  </t>
    </r>
  </si>
  <si>
    <r>
      <t xml:space="preserve">Кількість визначених заходів з благоустрою </t>
    </r>
    <r>
      <rPr>
        <b/>
        <sz val="10"/>
        <rFont val="Calibri"/>
        <family val="2"/>
        <charset val="204"/>
      </rPr>
      <t>: ≥ 3</t>
    </r>
  </si>
  <si>
    <r>
      <t xml:space="preserve">Частка маршрутів/об’єктів, які потребують благоустрою: </t>
    </r>
    <r>
      <rPr>
        <b/>
        <sz val="10"/>
        <rFont val="Calibri"/>
        <family val="2"/>
        <charset val="204"/>
      </rPr>
      <t>≥ 30 %</t>
    </r>
    <r>
      <rPr>
        <sz val="10"/>
        <rFont val="Calibri"/>
        <family val="2"/>
        <charset val="204"/>
      </rPr>
      <t xml:space="preserve"> (від загальної кількості).  </t>
    </r>
  </si>
  <si>
    <r>
      <t xml:space="preserve">Сплановано і проведено інформаційну кампанію з популяризації наявних та нових туристичних маршрутів і об’єктів на території громади </t>
    </r>
    <r>
      <rPr>
        <b/>
        <sz val="10"/>
        <rFont val="Calibri"/>
        <family val="2"/>
        <charset val="204"/>
      </rPr>
      <t>(+/-)</t>
    </r>
  </si>
  <si>
    <r>
      <t>Кількість закладів, оснащених безперебійними/альтернативними джерелами енергії</t>
    </r>
    <r>
      <rPr>
        <b/>
        <sz val="10"/>
        <rFont val="Calibri"/>
        <family val="2"/>
        <charset val="204"/>
      </rPr>
      <t>: ≥ 12.</t>
    </r>
  </si>
  <si>
    <r>
      <t>Кількість закладів, оснащених системами безперебійного водопостачання</t>
    </r>
    <r>
      <rPr>
        <b/>
        <sz val="10"/>
        <rFont val="Calibri"/>
        <family val="2"/>
        <charset val="204"/>
      </rPr>
      <t>: ≥ 6.</t>
    </r>
  </si>
  <si>
    <r>
      <t xml:space="preserve">Розроблено програми навчання для персоналу ЗОЗ комунальної власності та забезпечено їх реалізацію за допомогою залучених партнерів </t>
    </r>
    <r>
      <rPr>
        <b/>
        <sz val="10"/>
        <rFont val="Calibri"/>
        <family val="2"/>
        <charset val="204"/>
      </rPr>
      <t>(+/-)</t>
    </r>
  </si>
  <si>
    <r>
      <t xml:space="preserve">Частка ЗОЗ, де створено умови для проходження практики  </t>
    </r>
    <r>
      <rPr>
        <b/>
        <sz val="10"/>
        <rFont val="Calibri"/>
        <family val="2"/>
        <charset val="204"/>
      </rPr>
      <t>≥ 100%</t>
    </r>
    <r>
      <rPr>
        <sz val="10"/>
        <rFont val="Calibri"/>
        <family val="2"/>
        <charset val="204"/>
      </rPr>
      <t xml:space="preserve"> .  </t>
    </r>
  </si>
  <si>
    <r>
      <t xml:space="preserve">Частка осіб, які отримали працевлаштування після практики  </t>
    </r>
    <r>
      <rPr>
        <b/>
        <sz val="10"/>
        <rFont val="Calibri"/>
        <family val="2"/>
        <charset val="204"/>
      </rPr>
      <t xml:space="preserve">≥ 80 %.  </t>
    </r>
  </si>
  <si>
    <r>
      <t>Частка ЗОЗ, які пройшли огляд на наявність безбар’єрного доступу  -</t>
    </r>
    <r>
      <rPr>
        <b/>
        <sz val="10"/>
        <rFont val="Calibri"/>
        <family val="2"/>
        <charset val="204"/>
      </rPr>
      <t>100%</t>
    </r>
    <r>
      <rPr>
        <sz val="10"/>
        <rFont val="Calibri"/>
        <family val="2"/>
        <charset val="204"/>
      </rPr>
      <t xml:space="preserve"> закладів.  </t>
    </r>
  </si>
  <si>
    <r>
      <t xml:space="preserve">Частка ЗОЗ, де впроваджено безбар’єрний доступ - </t>
    </r>
    <r>
      <rPr>
        <b/>
        <sz val="10"/>
        <rFont val="Calibri"/>
        <family val="2"/>
        <charset val="204"/>
      </rPr>
      <t>100%</t>
    </r>
    <r>
      <rPr>
        <sz val="10"/>
        <rFont val="Calibri"/>
        <family val="2"/>
        <charset val="204"/>
      </rPr>
      <t xml:space="preserve"> закладів.  </t>
    </r>
  </si>
  <si>
    <r>
      <t xml:space="preserve">Забезпечено кожну амбулаторію загальної практики сімейної медицини безперебійними/альтернативними джерелами енергії і водопостачання </t>
    </r>
    <r>
      <rPr>
        <b/>
        <sz val="10"/>
        <rFont val="Calibri"/>
        <family val="2"/>
        <charset val="204"/>
      </rPr>
      <t>(+/-)</t>
    </r>
  </si>
  <si>
    <r>
      <t xml:space="preserve">Збільшено мережу амбулаторій загальної практики сімейної медицини у Боярській громаді </t>
    </r>
    <r>
      <rPr>
        <b/>
        <sz val="10"/>
        <rFont val="Calibri"/>
        <family val="2"/>
        <charset val="204"/>
      </rPr>
      <t>(+/-)</t>
    </r>
  </si>
  <si>
    <r>
      <t xml:space="preserve">Кількість амбулаторій, які пройшли огляд на наявність безбар’єрного доступу </t>
    </r>
    <r>
      <rPr>
        <b/>
        <sz val="10"/>
        <rFont val="Calibri"/>
        <family val="2"/>
        <charset val="204"/>
      </rPr>
      <t>:100%</t>
    </r>
    <r>
      <rPr>
        <sz val="10"/>
        <rFont val="Calibri"/>
        <family val="2"/>
        <charset val="204"/>
      </rPr>
      <t xml:space="preserve"> .  </t>
    </r>
  </si>
  <si>
    <r>
      <t xml:space="preserve">Кількість амбулаторій, де впроваджено безбар’єрний доступ </t>
    </r>
    <r>
      <rPr>
        <b/>
        <sz val="10"/>
        <rFont val="Calibri"/>
        <family val="2"/>
        <charset val="204"/>
      </rPr>
      <t>: ≥ 6 .</t>
    </r>
  </si>
  <si>
    <r>
      <t xml:space="preserve">Частка амбулаторій з повноцінним безбар’єрним доступом після заходу </t>
    </r>
    <r>
      <rPr>
        <b/>
        <sz val="10"/>
        <rFont val="Calibri"/>
        <family val="2"/>
        <charset val="204"/>
      </rPr>
      <t>: ≥100%</t>
    </r>
    <r>
      <rPr>
        <sz val="10"/>
        <rFont val="Calibri"/>
        <family val="2"/>
        <charset val="204"/>
      </rPr>
      <t xml:space="preserve"> .  </t>
    </r>
  </si>
  <si>
    <r>
      <t>Рівень задоволеності людей з інвалідністю та маломобільних груп</t>
    </r>
    <r>
      <rPr>
        <b/>
        <sz val="10"/>
        <rFont val="Calibri"/>
        <family val="2"/>
        <charset val="204"/>
      </rPr>
      <t>: ≥ 80 %</t>
    </r>
    <r>
      <rPr>
        <sz val="10"/>
        <rFont val="Calibri"/>
        <family val="2"/>
        <charset val="204"/>
      </rPr>
      <t xml:space="preserve"> (позитивних відгуків).  </t>
    </r>
  </si>
  <si>
    <r>
      <t xml:space="preserve">Кількість визначених місць розміщення бригад ЕМД </t>
    </r>
    <r>
      <rPr>
        <b/>
        <sz val="10"/>
        <rFont val="Calibri"/>
        <family val="2"/>
        <charset val="204"/>
      </rPr>
      <t>:≥ 3.</t>
    </r>
  </si>
  <si>
    <r>
      <t xml:space="preserve">Час доїзду до найвіддаленішого населеного пункту: </t>
    </r>
    <r>
      <rPr>
        <b/>
        <sz val="10"/>
        <rFont val="Calibri"/>
        <family val="2"/>
        <charset val="204"/>
      </rPr>
      <t>≤15</t>
    </r>
    <r>
      <rPr>
        <sz val="10"/>
        <rFont val="Calibri"/>
        <family val="2"/>
        <charset val="204"/>
      </rPr>
      <t xml:space="preserve"> (хвилин).  </t>
    </r>
  </si>
  <si>
    <r>
      <t>Кількість визначених та обґрунтованих місць для розміщення/будівництва</t>
    </r>
    <r>
      <rPr>
        <b/>
        <sz val="10"/>
        <rFont val="Calibri"/>
        <family val="2"/>
        <charset val="204"/>
      </rPr>
      <t>:≥1</t>
    </r>
    <r>
      <rPr>
        <sz val="10"/>
        <rFont val="Calibri"/>
        <family val="2"/>
        <charset val="204"/>
      </rPr>
      <t xml:space="preserve">.  </t>
    </r>
  </si>
  <si>
    <r>
      <t>Частка населення, яке матиме доступ до закладів реабілітації</t>
    </r>
    <r>
      <rPr>
        <b/>
        <sz val="10"/>
        <rFont val="Calibri"/>
        <family val="2"/>
        <charset val="204"/>
      </rPr>
      <t>: ≥100%.</t>
    </r>
  </si>
  <si>
    <r>
      <t xml:space="preserve">Кількість придбаного медичного обладнання : </t>
    </r>
    <r>
      <rPr>
        <b/>
        <sz val="10"/>
        <rFont val="Calibri"/>
        <family val="2"/>
        <charset val="204"/>
      </rPr>
      <t xml:space="preserve">≥1  в рік.  </t>
    </r>
  </si>
  <si>
    <r>
      <t>Забезпечено проходження навчання/стажування лікарів-реабілітологів</t>
    </r>
    <r>
      <rPr>
        <b/>
        <sz val="10"/>
        <rFont val="Calibri"/>
        <family val="2"/>
        <charset val="204"/>
      </rPr>
      <t>(+/-)</t>
    </r>
  </si>
  <si>
    <r>
      <t xml:space="preserve">Запроваджено нові види соціальних послуг для сімей з дітьми та дітей, які перебувають у складних життєвих обставинах </t>
    </r>
    <r>
      <rPr>
        <b/>
        <sz val="10"/>
        <rFont val="Calibri"/>
        <family val="2"/>
        <charset val="204"/>
      </rPr>
      <t>(+/-)</t>
    </r>
  </si>
  <si>
    <r>
      <t xml:space="preserve">Запроваджено нові види соціальних послуг для осіб похилого віку та осіб з інвалідністю </t>
    </r>
    <r>
      <rPr>
        <b/>
        <sz val="10"/>
        <rFont val="Calibri"/>
        <family val="2"/>
        <charset val="204"/>
      </rPr>
      <t>(+/-)</t>
    </r>
  </si>
  <si>
    <r>
      <t xml:space="preserve">Забезпечено діяльність дорадчих органів з питань рівних прав та можливостей жінок і чоловіків </t>
    </r>
    <r>
      <rPr>
        <b/>
        <sz val="10"/>
        <rFont val="Calibri"/>
        <family val="2"/>
        <charset val="204"/>
      </rPr>
      <t>(+/-)</t>
    </r>
  </si>
  <si>
    <r>
      <t xml:space="preserve">Забезпечено надання допомоги усім особам, які постраждали від домашнього насильства, та звернулись до відповідного суб’єкта (суб’єктів) </t>
    </r>
    <r>
      <rPr>
        <b/>
        <sz val="10"/>
        <rFont val="Calibri"/>
        <family val="2"/>
        <charset val="204"/>
      </rPr>
      <t>(+/-)</t>
    </r>
  </si>
  <si>
    <r>
      <t xml:space="preserve">Наповнено окрему сторінку для внутрішньо переміщених осіб корисними матеріалами, новинами в змінах законодавства, інформацією про діяльність Ради ВПО </t>
    </r>
    <r>
      <rPr>
        <b/>
        <sz val="10"/>
        <rFont val="Calibri"/>
        <family val="2"/>
        <charset val="204"/>
      </rPr>
      <t>(+/-)</t>
    </r>
  </si>
  <si>
    <r>
      <t xml:space="preserve">Створено “Дорожню карту для ВПО” </t>
    </r>
    <r>
      <rPr>
        <b/>
        <sz val="10"/>
        <rFont val="Calibri"/>
        <family val="2"/>
        <charset val="204"/>
      </rPr>
      <t>(+/-)</t>
    </r>
  </si>
  <si>
    <r>
      <t xml:space="preserve">Залучено внутрішньо переміщених осіб до реалізації соціальних проектів, які діють в громаді </t>
    </r>
    <r>
      <rPr>
        <b/>
        <sz val="10"/>
        <rFont val="Calibri"/>
        <family val="2"/>
        <charset val="204"/>
      </rPr>
      <t>(+/-)</t>
    </r>
  </si>
  <si>
    <t>Програма фінансової підтримки КП «БІЦ» «Інформаційна прозорість» на 2025 р,  на 2026 рік</t>
  </si>
  <si>
    <t>Програма розвитку міжмуніципального та міжнародного співробітництв Боярської міської територіальної громади на 2025 р,  на 2026 р</t>
  </si>
  <si>
    <t>Програма заходів Боярської міської територіальної громади з вшанування пам’яті загиблих захисників і захисниць України, відзначення пам’ятних дат, державних свят, а також здійснення інших  представницьких  заходів   на  2025 рік, на  2026 рік</t>
  </si>
  <si>
    <t>Програма промоції Боярської міської територіальної громади на 2025 р, на 2026 р</t>
  </si>
  <si>
    <t>Програма регулювання містобудівної діяльності на 2025 р, на 2026 рік</t>
  </si>
  <si>
    <t>Програма регулювання та розвитку земельних відносин на території БМТГ на 2024-2025 р, на 2026-2027 роки</t>
  </si>
  <si>
    <t>Програма інформатизації Боярської міської територіальної громади на 2025 р, на 2026 рік</t>
  </si>
  <si>
    <t>Програма охорони навколишнього природного середовища у БМТГ на 2024-2025, на 2026 рік</t>
  </si>
  <si>
    <t>Програма ліквідації несанкціонованих сміттєзвалищ та поводження з побутовими відходами на 2025 рік, на 2026 рік</t>
  </si>
  <si>
    <t>Програма розвитку футболу на території БМТГ на 2021-2025 р, на 2026-2030 роки</t>
  </si>
  <si>
    <t>Програма підтримки та розвитку молоді і молодіжної політики та національно-патріотичного виховання на 2024-2025 р, на 2026-2028 роки</t>
  </si>
  <si>
    <t>Програма розвитку, функціонування та підтримки КНП «ЛІЛ» БМР на 2021-2025 р,  на 2026-2030 роки</t>
  </si>
  <si>
    <t>Програма розвитку, функціонування та підтримки КНП «Стоматологічна поліклініка» БМР на 21-25рр, 2026-2030 роки</t>
  </si>
  <si>
    <t>Програма фінансової підтримки КНП «ЦПМСД» БМР на 2025 р, на 2026 р.</t>
  </si>
  <si>
    <t>Програма «Забезпечення пільгових категорій населення Боярської міської територіальної громади лікарськими засобами та медичними виробами» на 2025 рік, на 2026 рік</t>
  </si>
  <si>
    <t>Програма розвитку, функціонування та фінансової підтримки КНП «Центр соціальних служб» БМР на 2025 рік, Програма  фінансової підтримки комунального некомерційного підприємства «Центр соціальних служб» Боярської міської ради на 2026 рік</t>
  </si>
  <si>
    <t xml:space="preserve">Додаток 3  до до рішення чергової 84  сесії
Боярської міської ради VIII скликання
від  11 червня  2026 року №84/4536
</t>
  </si>
  <si>
    <t>Додаток 4  до до рішення чергової 84  сесії
Боярської міської ради VIII скликання
від  11 червня 2026 року № 84/4536</t>
  </si>
  <si>
    <t>Додаток 5  до до рішення чергової 84 сесії
Боярської міської ради VIII скликання
від  11 червня  2026 року № 84/4536</t>
  </si>
  <si>
    <t>від 11 червня  2026 року № 84/4536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</si>
</sst>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"/>
    <numFmt numFmtId="165" formatCode="d\.m\.yyyy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trike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scheme val="minor"/>
    </font>
    <font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b/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0" fillId="2" borderId="0" xfId="0" applyFont="1" applyFill="1" applyAlignment="1"/>
    <xf numFmtId="0" fontId="6" fillId="0" borderId="0" xfId="0" applyFont="1" applyFill="1" applyAlignment="1"/>
    <xf numFmtId="0" fontId="4" fillId="0" borderId="3" xfId="0" applyFont="1" applyFill="1" applyBorder="1" applyAlignment="1">
      <alignment vertical="center" wrapText="1"/>
    </xf>
    <xf numFmtId="0" fontId="0" fillId="0" borderId="0" xfId="0" applyFont="1" applyFill="1" applyAlignment="1"/>
    <xf numFmtId="0" fontId="7" fillId="0" borderId="3" xfId="0" applyFont="1" applyBorder="1" applyAlignment="1">
      <alignment vertical="center" wrapText="1"/>
    </xf>
    <xf numFmtId="0" fontId="8" fillId="0" borderId="0" xfId="0" applyFont="1" applyAlignment="1"/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12" fillId="0" borderId="0" xfId="0" applyFont="1" applyAlignment="1">
      <alignment horizontal="left" vertical="center" readingOrder="1"/>
    </xf>
    <xf numFmtId="0" fontId="11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Font="1" applyAlignment="1"/>
    <xf numFmtId="0" fontId="13" fillId="0" borderId="0" xfId="0" applyFont="1" applyAlignment="1">
      <alignment vertical="center" wrapText="1"/>
    </xf>
    <xf numFmtId="0" fontId="0" fillId="0" borderId="0" xfId="0" applyFont="1" applyAlignment="1"/>
    <xf numFmtId="2" fontId="4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Alignment="1"/>
    <xf numFmtId="0" fontId="13" fillId="0" borderId="0" xfId="0" applyFont="1" applyAlignment="1">
      <alignment vertical="center" wrapText="1"/>
    </xf>
    <xf numFmtId="0" fontId="3" fillId="0" borderId="0" xfId="0" applyFont="1" applyAlignment="1"/>
    <xf numFmtId="0" fontId="2" fillId="0" borderId="4" xfId="0" applyFont="1" applyFill="1" applyBorder="1"/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2" borderId="4" xfId="0" applyFont="1" applyFill="1" applyBorder="1"/>
    <xf numFmtId="0" fontId="11" fillId="2" borderId="0" xfId="0" applyFont="1" applyFill="1" applyAlignment="1">
      <alignment wrapText="1"/>
    </xf>
    <xf numFmtId="0" fontId="16" fillId="2" borderId="0" xfId="0" applyFont="1" applyFill="1" applyAlignment="1"/>
    <xf numFmtId="0" fontId="1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/>
    <xf numFmtId="0" fontId="4" fillId="2" borderId="7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wrapText="1"/>
    </xf>
    <xf numFmtId="0" fontId="2" fillId="2" borderId="7" xfId="0" applyFont="1" applyFill="1" applyBorder="1" applyAlignment="1"/>
    <xf numFmtId="0" fontId="2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8" fillId="2" borderId="0" xfId="0" applyFont="1" applyFill="1" applyBorder="1" applyAlignment="1"/>
    <xf numFmtId="164" fontId="8" fillId="2" borderId="0" xfId="0" applyNumberFormat="1" applyFont="1" applyFill="1" applyBorder="1" applyAlignment="1"/>
    <xf numFmtId="165" fontId="8" fillId="2" borderId="0" xfId="0" applyNumberFormat="1" applyFont="1" applyFill="1" applyBorder="1" applyAlignment="1"/>
    <xf numFmtId="0" fontId="8" fillId="2" borderId="0" xfId="0" applyFont="1" applyFill="1" applyBorder="1"/>
    <xf numFmtId="0" fontId="16" fillId="0" borderId="0" xfId="0" applyFont="1" applyAlignment="1"/>
    <xf numFmtId="0" fontId="17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wrapText="1"/>
    </xf>
    <xf numFmtId="0" fontId="19" fillId="0" borderId="4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18" fillId="0" borderId="0" xfId="0" applyFont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16" fillId="0" borderId="0" xfId="0" applyFont="1" applyFill="1" applyAlignment="1"/>
    <xf numFmtId="0" fontId="4" fillId="0" borderId="0" xfId="0" applyFont="1" applyFill="1" applyAlignment="1"/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4" fillId="0" borderId="0" xfId="0" applyFont="1" applyAlignment="1"/>
    <xf numFmtId="0" fontId="4" fillId="0" borderId="3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wrapText="1"/>
    </xf>
    <xf numFmtId="0" fontId="4" fillId="0" borderId="7" xfId="0" applyFont="1" applyFill="1" applyBorder="1" applyAlignment="1"/>
    <xf numFmtId="2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15" fillId="0" borderId="7" xfId="0" applyFont="1" applyBorder="1" applyAlignment="1"/>
    <xf numFmtId="2" fontId="15" fillId="0" borderId="7" xfId="0" applyNumberFormat="1" applyFont="1" applyBorder="1" applyAlignment="1">
      <alignment horizontal="center"/>
    </xf>
    <xf numFmtId="0" fontId="15" fillId="0" borderId="0" xfId="0" applyFont="1" applyAlignment="1"/>
    <xf numFmtId="0" fontId="7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4" xfId="0" applyFont="1" applyFill="1" applyBorder="1"/>
    <xf numFmtId="0" fontId="5" fillId="2" borderId="0" xfId="0" applyFont="1" applyFill="1" applyAlignment="1">
      <alignment horizontal="left" wrapText="1"/>
    </xf>
    <xf numFmtId="0" fontId="16" fillId="2" borderId="0" xfId="0" applyFont="1" applyFill="1" applyAlignment="1"/>
    <xf numFmtId="0" fontId="4" fillId="2" borderId="8" xfId="0" applyFont="1" applyFill="1" applyBorder="1" applyAlignment="1">
      <alignment vertical="center" wrapText="1"/>
    </xf>
    <xf numFmtId="0" fontId="2" fillId="2" borderId="6" xfId="0" applyFont="1" applyFill="1" applyBorder="1"/>
    <xf numFmtId="0" fontId="2" fillId="2" borderId="5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/>
    <xf numFmtId="0" fontId="4" fillId="2" borderId="7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2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7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6" fillId="0" borderId="0" xfId="0" applyFont="1" applyAlignment="1"/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/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2" fillId="0" borderId="6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5" fillId="0" borderId="2" xfId="0" applyFont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9"/>
  <sheetViews>
    <sheetView zoomScale="75" zoomScaleNormal="75" workbookViewId="0"/>
  </sheetViews>
  <sheetFormatPr defaultColWidth="14.42578125" defaultRowHeight="15" customHeight="1" x14ac:dyDescent="0.25"/>
  <cols>
    <col min="1" max="1" width="22.28515625" customWidth="1"/>
    <col min="2" max="2" width="13.7109375" style="40" customWidth="1"/>
    <col min="3" max="3" width="16.7109375" style="40" customWidth="1"/>
    <col min="4" max="4" width="18" style="40" customWidth="1"/>
    <col min="5" max="5" width="62.140625" style="40" customWidth="1"/>
    <col min="6" max="6" width="12.5703125" style="40" customWidth="1"/>
    <col min="7" max="7" width="26.28515625" style="40" customWidth="1"/>
    <col min="8" max="8" width="50.5703125" style="40" customWidth="1"/>
    <col min="9" max="19" width="8.7109375" customWidth="1"/>
  </cols>
  <sheetData>
    <row r="1" spans="1:8" s="11" customFormat="1" ht="112.5" customHeight="1" x14ac:dyDescent="0.25">
      <c r="B1" s="40"/>
      <c r="C1" s="40"/>
      <c r="D1" s="40"/>
      <c r="E1" s="40"/>
      <c r="F1" s="40"/>
      <c r="G1" s="40"/>
      <c r="H1" s="41" t="s">
        <v>1156</v>
      </c>
    </row>
    <row r="2" spans="1:8" ht="67.5" customHeight="1" x14ac:dyDescent="0.35">
      <c r="A2" s="1"/>
      <c r="B2" s="111" t="s">
        <v>847</v>
      </c>
      <c r="C2" s="111"/>
      <c r="D2" s="111"/>
      <c r="E2" s="111"/>
      <c r="F2" s="111"/>
      <c r="G2" s="111"/>
      <c r="H2" s="111"/>
    </row>
    <row r="3" spans="1:8" ht="18" customHeight="1" x14ac:dyDescent="0.25">
      <c r="A3" s="11"/>
    </row>
    <row r="4" spans="1:8" ht="105" customHeight="1" x14ac:dyDescent="0.25">
      <c r="A4" s="11"/>
      <c r="B4" s="125" t="s">
        <v>0</v>
      </c>
      <c r="C4" s="125" t="s">
        <v>1</v>
      </c>
      <c r="D4" s="125" t="s">
        <v>2</v>
      </c>
      <c r="E4" s="125" t="s">
        <v>3</v>
      </c>
      <c r="F4" s="125" t="s">
        <v>4</v>
      </c>
      <c r="G4" s="125" t="s">
        <v>5</v>
      </c>
      <c r="H4" s="125" t="s">
        <v>6</v>
      </c>
    </row>
    <row r="5" spans="1:8" ht="46.5" customHeight="1" x14ac:dyDescent="0.25">
      <c r="B5" s="114"/>
      <c r="C5" s="114"/>
      <c r="D5" s="114"/>
      <c r="E5" s="114"/>
      <c r="F5" s="114"/>
      <c r="G5" s="114"/>
      <c r="H5" s="114"/>
    </row>
    <row r="6" spans="1:8" ht="64.5" customHeight="1" x14ac:dyDescent="0.25">
      <c r="B6" s="113">
        <v>1</v>
      </c>
      <c r="C6" s="113" t="s">
        <v>7</v>
      </c>
      <c r="D6" s="113" t="s">
        <v>8</v>
      </c>
      <c r="E6" s="113" t="s">
        <v>9</v>
      </c>
      <c r="F6" s="108" t="s">
        <v>10</v>
      </c>
      <c r="G6" s="113" t="s">
        <v>11</v>
      </c>
      <c r="H6" s="37" t="s">
        <v>669</v>
      </c>
    </row>
    <row r="7" spans="1:8" ht="30" customHeight="1" x14ac:dyDescent="0.25">
      <c r="B7" s="115"/>
      <c r="C7" s="115"/>
      <c r="D7" s="115"/>
      <c r="E7" s="115"/>
      <c r="F7" s="115"/>
      <c r="G7" s="115"/>
      <c r="H7" s="37" t="s">
        <v>670</v>
      </c>
    </row>
    <row r="8" spans="1:8" ht="90.75" customHeight="1" x14ac:dyDescent="0.25">
      <c r="B8" s="115"/>
      <c r="C8" s="115"/>
      <c r="D8" s="115"/>
      <c r="E8" s="114"/>
      <c r="F8" s="114"/>
      <c r="G8" s="114"/>
      <c r="H8" s="37" t="s">
        <v>12</v>
      </c>
    </row>
    <row r="9" spans="1:8" ht="72" customHeight="1" x14ac:dyDescent="0.25">
      <c r="B9" s="115"/>
      <c r="C9" s="115"/>
      <c r="D9" s="114"/>
      <c r="E9" s="37" t="s">
        <v>13</v>
      </c>
      <c r="F9" s="42">
        <v>2025</v>
      </c>
      <c r="G9" s="37" t="s">
        <v>14</v>
      </c>
      <c r="H9" s="37" t="s">
        <v>671</v>
      </c>
    </row>
    <row r="10" spans="1:8" ht="178.5" customHeight="1" x14ac:dyDescent="0.25">
      <c r="B10" s="115"/>
      <c r="C10" s="115"/>
      <c r="D10" s="113" t="s">
        <v>672</v>
      </c>
      <c r="E10" s="113" t="s">
        <v>15</v>
      </c>
      <c r="F10" s="108" t="s">
        <v>10</v>
      </c>
      <c r="G10" s="113" t="s">
        <v>16</v>
      </c>
      <c r="H10" s="37" t="s">
        <v>673</v>
      </c>
    </row>
    <row r="11" spans="1:8" ht="75.75" customHeight="1" x14ac:dyDescent="0.25">
      <c r="B11" s="115"/>
      <c r="C11" s="115"/>
      <c r="D11" s="114"/>
      <c r="E11" s="114"/>
      <c r="F11" s="114"/>
      <c r="G11" s="114"/>
      <c r="H11" s="37" t="s">
        <v>674</v>
      </c>
    </row>
    <row r="12" spans="1:8" ht="123.75" customHeight="1" x14ac:dyDescent="0.25">
      <c r="B12" s="115"/>
      <c r="C12" s="115"/>
      <c r="D12" s="113" t="s">
        <v>17</v>
      </c>
      <c r="E12" s="113" t="s">
        <v>18</v>
      </c>
      <c r="F12" s="108" t="s">
        <v>10</v>
      </c>
      <c r="G12" s="113" t="s">
        <v>19</v>
      </c>
      <c r="H12" s="113" t="s">
        <v>675</v>
      </c>
    </row>
    <row r="13" spans="1:8" hidden="1" x14ac:dyDescent="0.25">
      <c r="B13" s="115"/>
      <c r="C13" s="115"/>
      <c r="D13" s="115"/>
      <c r="E13" s="115"/>
      <c r="F13" s="115"/>
      <c r="G13" s="115"/>
      <c r="H13" s="115"/>
    </row>
    <row r="14" spans="1:8" hidden="1" x14ac:dyDescent="0.25">
      <c r="B14" s="115"/>
      <c r="C14" s="115"/>
      <c r="D14" s="115"/>
      <c r="E14" s="115"/>
      <c r="F14" s="115"/>
      <c r="G14" s="115"/>
      <c r="H14" s="115"/>
    </row>
    <row r="15" spans="1:8" hidden="1" x14ac:dyDescent="0.25">
      <c r="B15" s="115"/>
      <c r="C15" s="115"/>
      <c r="D15" s="115"/>
      <c r="E15" s="114"/>
      <c r="F15" s="114"/>
      <c r="G15" s="114"/>
      <c r="H15" s="114"/>
    </row>
    <row r="16" spans="1:8" ht="29.25" x14ac:dyDescent="0.25">
      <c r="B16" s="115"/>
      <c r="C16" s="115"/>
      <c r="D16" s="115"/>
      <c r="E16" s="113" t="s">
        <v>9</v>
      </c>
      <c r="F16" s="108" t="s">
        <v>10</v>
      </c>
      <c r="G16" s="113" t="s">
        <v>11</v>
      </c>
      <c r="H16" s="37" t="s">
        <v>676</v>
      </c>
    </row>
    <row r="17" spans="2:8" ht="30" customHeight="1" x14ac:dyDescent="0.25">
      <c r="B17" s="115"/>
      <c r="C17" s="115"/>
      <c r="D17" s="115"/>
      <c r="E17" s="115"/>
      <c r="F17" s="115"/>
      <c r="G17" s="115"/>
      <c r="H17" s="37" t="s">
        <v>670</v>
      </c>
    </row>
    <row r="18" spans="2:8" ht="116.25" customHeight="1" x14ac:dyDescent="0.25">
      <c r="B18" s="115"/>
      <c r="C18" s="115"/>
      <c r="D18" s="115"/>
      <c r="E18" s="114"/>
      <c r="F18" s="114"/>
      <c r="G18" s="114"/>
      <c r="H18" s="37" t="s">
        <v>12</v>
      </c>
    </row>
    <row r="19" spans="2:8" ht="45" x14ac:dyDescent="0.25">
      <c r="B19" s="115"/>
      <c r="C19" s="115"/>
      <c r="D19" s="115"/>
      <c r="E19" s="113" t="s">
        <v>20</v>
      </c>
      <c r="F19" s="108" t="s">
        <v>10</v>
      </c>
      <c r="G19" s="113" t="s">
        <v>21</v>
      </c>
      <c r="H19" s="37" t="s">
        <v>677</v>
      </c>
    </row>
    <row r="20" spans="2:8" ht="45" x14ac:dyDescent="0.25">
      <c r="B20" s="115"/>
      <c r="C20" s="115"/>
      <c r="D20" s="115"/>
      <c r="E20" s="115"/>
      <c r="F20" s="115"/>
      <c r="G20" s="115"/>
      <c r="H20" s="37" t="s">
        <v>678</v>
      </c>
    </row>
    <row r="21" spans="2:8" ht="45" x14ac:dyDescent="0.25">
      <c r="B21" s="115"/>
      <c r="C21" s="115"/>
      <c r="D21" s="115"/>
      <c r="E21" s="114"/>
      <c r="F21" s="114"/>
      <c r="G21" s="114"/>
      <c r="H21" s="37" t="s">
        <v>679</v>
      </c>
    </row>
    <row r="22" spans="2:8" ht="70.5" customHeight="1" x14ac:dyDescent="0.25">
      <c r="B22" s="114"/>
      <c r="C22" s="114"/>
      <c r="D22" s="114"/>
      <c r="E22" s="37" t="s">
        <v>22</v>
      </c>
      <c r="F22" s="37" t="s">
        <v>10</v>
      </c>
      <c r="G22" s="37" t="s">
        <v>11</v>
      </c>
      <c r="H22" s="37" t="s">
        <v>680</v>
      </c>
    </row>
    <row r="23" spans="2:8" ht="131.25" customHeight="1" x14ac:dyDescent="0.25">
      <c r="B23" s="113">
        <v>2</v>
      </c>
      <c r="C23" s="113" t="s">
        <v>23</v>
      </c>
      <c r="D23" s="113" t="s">
        <v>24</v>
      </c>
      <c r="E23" s="37" t="s">
        <v>25</v>
      </c>
      <c r="F23" s="37" t="s">
        <v>10</v>
      </c>
      <c r="G23" s="37" t="s">
        <v>26</v>
      </c>
      <c r="H23" s="37" t="s">
        <v>681</v>
      </c>
    </row>
    <row r="24" spans="2:8" ht="132" customHeight="1" x14ac:dyDescent="0.25">
      <c r="B24" s="115"/>
      <c r="C24" s="115"/>
      <c r="D24" s="115"/>
      <c r="E24" s="113" t="s">
        <v>27</v>
      </c>
      <c r="F24" s="113" t="s">
        <v>10</v>
      </c>
      <c r="G24" s="113" t="s">
        <v>28</v>
      </c>
      <c r="H24" s="113" t="s">
        <v>680</v>
      </c>
    </row>
    <row r="25" spans="2:8" ht="15.75" hidden="1" customHeight="1" x14ac:dyDescent="0.25">
      <c r="B25" s="115"/>
      <c r="C25" s="115"/>
      <c r="D25" s="115"/>
      <c r="E25" s="114"/>
      <c r="F25" s="114"/>
      <c r="G25" s="114"/>
      <c r="H25" s="114"/>
    </row>
    <row r="26" spans="2:8" ht="76.5" customHeight="1" x14ac:dyDescent="0.25">
      <c r="B26" s="114"/>
      <c r="C26" s="114"/>
      <c r="D26" s="114"/>
      <c r="E26" s="37" t="s">
        <v>29</v>
      </c>
      <c r="F26" s="37" t="s">
        <v>10</v>
      </c>
      <c r="G26" s="37" t="s">
        <v>14</v>
      </c>
      <c r="H26" s="37" t="s">
        <v>682</v>
      </c>
    </row>
    <row r="27" spans="2:8" ht="104.25" customHeight="1" x14ac:dyDescent="0.25">
      <c r="B27" s="113">
        <v>3</v>
      </c>
      <c r="C27" s="113" t="s">
        <v>30</v>
      </c>
      <c r="D27" s="113" t="s">
        <v>478</v>
      </c>
      <c r="E27" s="37" t="s">
        <v>31</v>
      </c>
      <c r="F27" s="37" t="s">
        <v>10</v>
      </c>
      <c r="G27" s="37" t="s">
        <v>32</v>
      </c>
      <c r="H27" s="37" t="s">
        <v>683</v>
      </c>
    </row>
    <row r="28" spans="2:8" ht="237.75" customHeight="1" x14ac:dyDescent="0.25">
      <c r="B28" s="115"/>
      <c r="C28" s="115"/>
      <c r="D28" s="115"/>
      <c r="E28" s="37" t="s">
        <v>660</v>
      </c>
      <c r="F28" s="37" t="s">
        <v>10</v>
      </c>
      <c r="G28" s="37" t="s">
        <v>32</v>
      </c>
      <c r="H28" s="37" t="s">
        <v>684</v>
      </c>
    </row>
    <row r="29" spans="2:8" ht="103.5" customHeight="1" x14ac:dyDescent="0.25">
      <c r="B29" s="115"/>
      <c r="C29" s="115"/>
      <c r="D29" s="114"/>
      <c r="E29" s="37" t="s">
        <v>33</v>
      </c>
      <c r="F29" s="37" t="s">
        <v>10</v>
      </c>
      <c r="G29" s="37" t="s">
        <v>32</v>
      </c>
      <c r="H29" s="37" t="s">
        <v>685</v>
      </c>
    </row>
    <row r="30" spans="2:8" ht="129" customHeight="1" x14ac:dyDescent="0.25">
      <c r="B30" s="115"/>
      <c r="C30" s="115"/>
      <c r="D30" s="37" t="s">
        <v>34</v>
      </c>
      <c r="E30" s="37" t="s">
        <v>35</v>
      </c>
      <c r="F30" s="37" t="s">
        <v>10</v>
      </c>
      <c r="G30" s="37" t="s">
        <v>36</v>
      </c>
      <c r="H30" s="37" t="s">
        <v>686</v>
      </c>
    </row>
    <row r="31" spans="2:8" s="3" customFormat="1" ht="123" customHeight="1" x14ac:dyDescent="0.25">
      <c r="B31" s="115"/>
      <c r="C31" s="115"/>
      <c r="D31" s="108" t="s">
        <v>37</v>
      </c>
      <c r="E31" s="113"/>
      <c r="F31" s="113" t="s">
        <v>10</v>
      </c>
      <c r="G31" s="113" t="s">
        <v>36</v>
      </c>
      <c r="H31" s="37" t="s">
        <v>687</v>
      </c>
    </row>
    <row r="32" spans="2:8" s="3" customFormat="1" ht="46.5" customHeight="1" x14ac:dyDescent="0.25">
      <c r="B32" s="115"/>
      <c r="C32" s="115"/>
      <c r="D32" s="109"/>
      <c r="E32" s="114"/>
      <c r="F32" s="114"/>
      <c r="G32" s="114"/>
      <c r="H32" s="37" t="s">
        <v>688</v>
      </c>
    </row>
    <row r="33" spans="2:8" ht="60" customHeight="1" x14ac:dyDescent="0.25">
      <c r="B33" s="115"/>
      <c r="C33" s="115"/>
      <c r="D33" s="109"/>
      <c r="E33" s="113" t="s">
        <v>38</v>
      </c>
      <c r="F33" s="113" t="s">
        <v>10</v>
      </c>
      <c r="G33" s="37" t="s">
        <v>39</v>
      </c>
      <c r="H33" s="108" t="s">
        <v>689</v>
      </c>
    </row>
    <row r="34" spans="2:8" ht="86.25" customHeight="1" x14ac:dyDescent="0.25">
      <c r="B34" s="115"/>
      <c r="C34" s="115"/>
      <c r="D34" s="109"/>
      <c r="E34" s="115"/>
      <c r="F34" s="115"/>
      <c r="G34" s="37" t="s">
        <v>40</v>
      </c>
      <c r="H34" s="114"/>
    </row>
    <row r="35" spans="2:8" ht="43.5" customHeight="1" x14ac:dyDescent="0.25">
      <c r="B35" s="115"/>
      <c r="C35" s="115"/>
      <c r="D35" s="109"/>
      <c r="E35" s="114"/>
      <c r="F35" s="114"/>
      <c r="G35" s="37" t="s">
        <v>690</v>
      </c>
      <c r="H35" s="37" t="s">
        <v>691</v>
      </c>
    </row>
    <row r="36" spans="2:8" ht="54.75" customHeight="1" x14ac:dyDescent="0.25">
      <c r="B36" s="115"/>
      <c r="C36" s="115"/>
      <c r="D36" s="109"/>
      <c r="E36" s="113" t="s">
        <v>41</v>
      </c>
      <c r="F36" s="113" t="s">
        <v>10</v>
      </c>
      <c r="G36" s="37" t="s">
        <v>32</v>
      </c>
      <c r="H36" s="37" t="s">
        <v>692</v>
      </c>
    </row>
    <row r="37" spans="2:8" ht="96.75" customHeight="1" x14ac:dyDescent="0.25">
      <c r="B37" s="115"/>
      <c r="C37" s="115"/>
      <c r="D37" s="109"/>
      <c r="E37" s="114"/>
      <c r="F37" s="114"/>
      <c r="G37" s="37" t="s">
        <v>36</v>
      </c>
      <c r="H37" s="37" t="s">
        <v>693</v>
      </c>
    </row>
    <row r="38" spans="2:8" ht="48" customHeight="1" x14ac:dyDescent="0.25">
      <c r="B38" s="115"/>
      <c r="C38" s="115"/>
      <c r="D38" s="109"/>
      <c r="E38" s="113" t="s">
        <v>42</v>
      </c>
      <c r="F38" s="113" t="s">
        <v>10</v>
      </c>
      <c r="G38" s="113" t="s">
        <v>43</v>
      </c>
      <c r="H38" s="37" t="s">
        <v>694</v>
      </c>
    </row>
    <row r="39" spans="2:8" ht="81.75" customHeight="1" x14ac:dyDescent="0.25">
      <c r="B39" s="115"/>
      <c r="C39" s="115"/>
      <c r="D39" s="109"/>
      <c r="E39" s="114"/>
      <c r="F39" s="114"/>
      <c r="G39" s="114"/>
      <c r="H39" s="37" t="s">
        <v>695</v>
      </c>
    </row>
    <row r="40" spans="2:8" ht="127.5" customHeight="1" x14ac:dyDescent="0.25">
      <c r="B40" s="115"/>
      <c r="C40" s="115"/>
      <c r="D40" s="109"/>
      <c r="E40" s="113" t="s">
        <v>44</v>
      </c>
      <c r="F40" s="113" t="s">
        <v>10</v>
      </c>
      <c r="G40" s="113" t="s">
        <v>45</v>
      </c>
      <c r="H40" s="37" t="s">
        <v>687</v>
      </c>
    </row>
    <row r="41" spans="2:8" ht="222.75" customHeight="1" x14ac:dyDescent="0.25">
      <c r="B41" s="115"/>
      <c r="C41" s="115"/>
      <c r="D41" s="109"/>
      <c r="E41" s="114"/>
      <c r="F41" s="114"/>
      <c r="G41" s="114"/>
      <c r="H41" s="37" t="s">
        <v>696</v>
      </c>
    </row>
    <row r="42" spans="2:8" ht="99.75" customHeight="1" x14ac:dyDescent="0.25">
      <c r="B42" s="115"/>
      <c r="C42" s="115"/>
      <c r="D42" s="109"/>
      <c r="E42" s="37" t="s">
        <v>46</v>
      </c>
      <c r="F42" s="37" t="s">
        <v>10</v>
      </c>
      <c r="G42" s="37" t="s">
        <v>45</v>
      </c>
      <c r="H42" s="37" t="s">
        <v>697</v>
      </c>
    </row>
    <row r="43" spans="2:8" s="24" customFormat="1" ht="99.75" customHeight="1" x14ac:dyDescent="0.25">
      <c r="B43" s="115"/>
      <c r="C43" s="115"/>
      <c r="D43" s="109"/>
      <c r="E43" s="43" t="s">
        <v>897</v>
      </c>
      <c r="F43" s="43" t="s">
        <v>211</v>
      </c>
      <c r="G43" s="37" t="s">
        <v>45</v>
      </c>
      <c r="H43" s="37" t="s">
        <v>898</v>
      </c>
    </row>
    <row r="44" spans="2:8" s="14" customFormat="1" ht="171.75" customHeight="1" x14ac:dyDescent="0.25">
      <c r="B44" s="115"/>
      <c r="C44" s="115"/>
      <c r="D44" s="110"/>
      <c r="E44" s="43" t="s">
        <v>830</v>
      </c>
      <c r="F44" s="43" t="s">
        <v>211</v>
      </c>
      <c r="G44" s="43" t="s">
        <v>45</v>
      </c>
      <c r="H44" s="37" t="s">
        <v>831</v>
      </c>
    </row>
    <row r="45" spans="2:8" ht="86.25" customHeight="1" x14ac:dyDescent="0.25">
      <c r="B45" s="115"/>
      <c r="C45" s="115"/>
      <c r="D45" s="113" t="s">
        <v>47</v>
      </c>
      <c r="E45" s="113" t="s">
        <v>48</v>
      </c>
      <c r="F45" s="113" t="s">
        <v>10</v>
      </c>
      <c r="G45" s="113" t="s">
        <v>49</v>
      </c>
      <c r="H45" s="37" t="s">
        <v>698</v>
      </c>
    </row>
    <row r="46" spans="2:8" ht="54" customHeight="1" x14ac:dyDescent="0.25">
      <c r="B46" s="115"/>
      <c r="C46" s="115"/>
      <c r="D46" s="115"/>
      <c r="E46" s="115"/>
      <c r="F46" s="115"/>
      <c r="G46" s="115"/>
      <c r="H46" s="37" t="s">
        <v>699</v>
      </c>
    </row>
    <row r="47" spans="2:8" ht="71.25" customHeight="1" x14ac:dyDescent="0.25">
      <c r="B47" s="114"/>
      <c r="C47" s="114"/>
      <c r="D47" s="114"/>
      <c r="E47" s="114"/>
      <c r="F47" s="114"/>
      <c r="G47" s="114"/>
      <c r="H47" s="37" t="s">
        <v>700</v>
      </c>
    </row>
    <row r="48" spans="2:8" ht="72" customHeight="1" x14ac:dyDescent="0.25">
      <c r="B48" s="113">
        <v>4</v>
      </c>
      <c r="C48" s="113" t="s">
        <v>50</v>
      </c>
      <c r="D48" s="113" t="s">
        <v>51</v>
      </c>
      <c r="E48" s="113" t="s">
        <v>52</v>
      </c>
      <c r="F48" s="113" t="s">
        <v>10</v>
      </c>
      <c r="G48" s="113" t="s">
        <v>43</v>
      </c>
      <c r="H48" s="113" t="s">
        <v>701</v>
      </c>
    </row>
    <row r="49" spans="2:8" ht="10.5" hidden="1" customHeight="1" x14ac:dyDescent="0.25">
      <c r="B49" s="115"/>
      <c r="C49" s="115"/>
      <c r="D49" s="115"/>
      <c r="E49" s="114"/>
      <c r="F49" s="114"/>
      <c r="G49" s="114"/>
      <c r="H49" s="114"/>
    </row>
    <row r="50" spans="2:8" ht="87" customHeight="1" x14ac:dyDescent="0.25">
      <c r="B50" s="115"/>
      <c r="C50" s="115"/>
      <c r="D50" s="115"/>
      <c r="E50" s="37" t="s">
        <v>54</v>
      </c>
      <c r="F50" s="37" t="s">
        <v>10</v>
      </c>
      <c r="G50" s="37" t="s">
        <v>43</v>
      </c>
      <c r="H50" s="37" t="s">
        <v>702</v>
      </c>
    </row>
    <row r="51" spans="2:8" ht="135.75" customHeight="1" x14ac:dyDescent="0.25">
      <c r="B51" s="115"/>
      <c r="C51" s="115"/>
      <c r="D51" s="115"/>
      <c r="E51" s="113" t="s">
        <v>55</v>
      </c>
      <c r="F51" s="113" t="s">
        <v>10</v>
      </c>
      <c r="G51" s="113" t="s">
        <v>36</v>
      </c>
      <c r="H51" s="37" t="s">
        <v>703</v>
      </c>
    </row>
    <row r="52" spans="2:8" ht="63" customHeight="1" x14ac:dyDescent="0.25">
      <c r="B52" s="115"/>
      <c r="C52" s="115"/>
      <c r="D52" s="115"/>
      <c r="E52" s="114"/>
      <c r="F52" s="114"/>
      <c r="G52" s="114"/>
      <c r="H52" s="37" t="s">
        <v>704</v>
      </c>
    </row>
    <row r="53" spans="2:8" ht="78" customHeight="1" x14ac:dyDescent="0.25">
      <c r="B53" s="115"/>
      <c r="C53" s="115"/>
      <c r="D53" s="115"/>
      <c r="E53" s="113" t="s">
        <v>56</v>
      </c>
      <c r="F53" s="113" t="s">
        <v>10</v>
      </c>
      <c r="G53" s="113" t="s">
        <v>36</v>
      </c>
      <c r="H53" s="37" t="s">
        <v>705</v>
      </c>
    </row>
    <row r="54" spans="2:8" ht="53.25" customHeight="1" x14ac:dyDescent="0.25">
      <c r="B54" s="115"/>
      <c r="C54" s="115"/>
      <c r="D54" s="115"/>
      <c r="E54" s="114"/>
      <c r="F54" s="114"/>
      <c r="G54" s="114"/>
      <c r="H54" s="37" t="s">
        <v>706</v>
      </c>
    </row>
    <row r="55" spans="2:8" ht="41.25" customHeight="1" x14ac:dyDescent="0.25">
      <c r="B55" s="115"/>
      <c r="C55" s="115"/>
      <c r="D55" s="115"/>
      <c r="E55" s="113" t="s">
        <v>57</v>
      </c>
      <c r="F55" s="113" t="s">
        <v>10</v>
      </c>
      <c r="G55" s="113" t="s">
        <v>36</v>
      </c>
      <c r="H55" s="37" t="s">
        <v>707</v>
      </c>
    </row>
    <row r="56" spans="2:8" s="3" customFormat="1" ht="70.5" customHeight="1" x14ac:dyDescent="0.25">
      <c r="B56" s="114"/>
      <c r="C56" s="114"/>
      <c r="D56" s="114"/>
      <c r="E56" s="114"/>
      <c r="F56" s="114"/>
      <c r="G56" s="114"/>
      <c r="H56" s="37" t="s">
        <v>708</v>
      </c>
    </row>
    <row r="57" spans="2:8" ht="55.5" customHeight="1" x14ac:dyDescent="0.25">
      <c r="B57" s="113">
        <v>5</v>
      </c>
      <c r="C57" s="121" t="s">
        <v>58</v>
      </c>
      <c r="D57" s="113" t="s">
        <v>59</v>
      </c>
      <c r="E57" s="113" t="s">
        <v>60</v>
      </c>
      <c r="F57" s="113" t="s">
        <v>10</v>
      </c>
      <c r="G57" s="113" t="s">
        <v>61</v>
      </c>
      <c r="H57" s="37" t="s">
        <v>709</v>
      </c>
    </row>
    <row r="58" spans="2:8" ht="94.5" customHeight="1" x14ac:dyDescent="0.25">
      <c r="B58" s="115"/>
      <c r="C58" s="115"/>
      <c r="D58" s="115"/>
      <c r="E58" s="115"/>
      <c r="F58" s="115"/>
      <c r="G58" s="115"/>
      <c r="H58" s="37" t="s">
        <v>710</v>
      </c>
    </row>
    <row r="59" spans="2:8" ht="132.75" customHeight="1" x14ac:dyDescent="0.25">
      <c r="B59" s="115"/>
      <c r="C59" s="115"/>
      <c r="D59" s="114"/>
      <c r="E59" s="114"/>
      <c r="F59" s="114"/>
      <c r="G59" s="114"/>
      <c r="H59" s="37" t="s">
        <v>711</v>
      </c>
    </row>
    <row r="60" spans="2:8" ht="123.75" customHeight="1" x14ac:dyDescent="0.25">
      <c r="B60" s="115"/>
      <c r="C60" s="115"/>
      <c r="D60" s="113" t="s">
        <v>62</v>
      </c>
      <c r="E60" s="113" t="s">
        <v>63</v>
      </c>
      <c r="F60" s="113" t="s">
        <v>10</v>
      </c>
      <c r="G60" s="37" t="s">
        <v>14</v>
      </c>
      <c r="H60" s="113" t="s">
        <v>712</v>
      </c>
    </row>
    <row r="61" spans="2:8" ht="339.75" customHeight="1" x14ac:dyDescent="0.25">
      <c r="B61" s="115"/>
      <c r="C61" s="115"/>
      <c r="D61" s="115"/>
      <c r="E61" s="114"/>
      <c r="F61" s="114"/>
      <c r="G61" s="37" t="s">
        <v>64</v>
      </c>
      <c r="H61" s="114"/>
    </row>
    <row r="62" spans="2:8" ht="165" customHeight="1" x14ac:dyDescent="0.25">
      <c r="B62" s="115"/>
      <c r="C62" s="115"/>
      <c r="D62" s="115"/>
      <c r="E62" s="113" t="s">
        <v>65</v>
      </c>
      <c r="F62" s="113" t="s">
        <v>10</v>
      </c>
      <c r="G62" s="113" t="s">
        <v>14</v>
      </c>
      <c r="H62" s="37" t="s">
        <v>713</v>
      </c>
    </row>
    <row r="63" spans="2:8" ht="102" customHeight="1" x14ac:dyDescent="0.25">
      <c r="B63" s="115"/>
      <c r="C63" s="115"/>
      <c r="D63" s="114"/>
      <c r="E63" s="114"/>
      <c r="F63" s="114"/>
      <c r="G63" s="114"/>
      <c r="H63" s="37" t="s">
        <v>714</v>
      </c>
    </row>
    <row r="64" spans="2:8" ht="90" customHeight="1" x14ac:dyDescent="0.25">
      <c r="B64" s="115"/>
      <c r="C64" s="115"/>
      <c r="D64" s="113" t="s">
        <v>66</v>
      </c>
      <c r="E64" s="113" t="s">
        <v>65</v>
      </c>
      <c r="F64" s="113" t="s">
        <v>10</v>
      </c>
      <c r="G64" s="113" t="s">
        <v>14</v>
      </c>
      <c r="H64" s="37" t="s">
        <v>713</v>
      </c>
    </row>
    <row r="65" spans="2:8" ht="78" customHeight="1" x14ac:dyDescent="0.25">
      <c r="B65" s="115"/>
      <c r="C65" s="115"/>
      <c r="D65" s="115"/>
      <c r="E65" s="114"/>
      <c r="F65" s="114"/>
      <c r="G65" s="114"/>
      <c r="H65" s="37" t="s">
        <v>714</v>
      </c>
    </row>
    <row r="66" spans="2:8" ht="323.25" customHeight="1" x14ac:dyDescent="0.25">
      <c r="B66" s="115"/>
      <c r="C66" s="115"/>
      <c r="D66" s="115"/>
      <c r="E66" s="37" t="s">
        <v>67</v>
      </c>
      <c r="F66" s="37" t="s">
        <v>10</v>
      </c>
      <c r="G66" s="37" t="s">
        <v>14</v>
      </c>
      <c r="H66" s="37" t="s">
        <v>715</v>
      </c>
    </row>
    <row r="67" spans="2:8" ht="91.5" customHeight="1" x14ac:dyDescent="0.25">
      <c r="B67" s="115"/>
      <c r="C67" s="115"/>
      <c r="D67" s="115"/>
      <c r="E67" s="113"/>
      <c r="F67" s="113" t="s">
        <v>10</v>
      </c>
      <c r="G67" s="113" t="s">
        <v>14</v>
      </c>
      <c r="H67" s="37" t="s">
        <v>716</v>
      </c>
    </row>
    <row r="68" spans="2:8" s="4" customFormat="1" ht="71.25" customHeight="1" x14ac:dyDescent="0.25">
      <c r="B68" s="114"/>
      <c r="C68" s="114"/>
      <c r="D68" s="114"/>
      <c r="E68" s="114"/>
      <c r="F68" s="114"/>
      <c r="G68" s="114"/>
      <c r="H68" s="37" t="s">
        <v>663</v>
      </c>
    </row>
    <row r="69" spans="2:8" ht="99" customHeight="1" x14ac:dyDescent="0.25">
      <c r="B69" s="113">
        <v>6</v>
      </c>
      <c r="C69" s="113" t="s">
        <v>68</v>
      </c>
      <c r="D69" s="113" t="s">
        <v>69</v>
      </c>
      <c r="E69" s="37" t="s">
        <v>925</v>
      </c>
      <c r="F69" s="37" t="s">
        <v>10</v>
      </c>
      <c r="G69" s="37" t="s">
        <v>11</v>
      </c>
      <c r="H69" s="37" t="s">
        <v>717</v>
      </c>
    </row>
    <row r="70" spans="2:8" ht="121.5" customHeight="1" x14ac:dyDescent="0.25">
      <c r="B70" s="115"/>
      <c r="C70" s="115"/>
      <c r="D70" s="115"/>
      <c r="E70" s="113" t="s">
        <v>924</v>
      </c>
      <c r="F70" s="113" t="s">
        <v>10</v>
      </c>
      <c r="G70" s="113" t="s">
        <v>11</v>
      </c>
      <c r="H70" s="37" t="s">
        <v>931</v>
      </c>
    </row>
    <row r="71" spans="2:8" ht="99" customHeight="1" x14ac:dyDescent="0.25">
      <c r="B71" s="115"/>
      <c r="C71" s="115"/>
      <c r="D71" s="115"/>
      <c r="E71" s="114"/>
      <c r="F71" s="114"/>
      <c r="G71" s="114"/>
      <c r="H71" s="37" t="s">
        <v>853</v>
      </c>
    </row>
    <row r="72" spans="2:8" ht="101.25" customHeight="1" x14ac:dyDescent="0.25">
      <c r="B72" s="115"/>
      <c r="C72" s="115"/>
      <c r="D72" s="115"/>
      <c r="E72" s="113" t="s">
        <v>72</v>
      </c>
      <c r="F72" s="113" t="s">
        <v>10</v>
      </c>
      <c r="G72" s="113" t="s">
        <v>11</v>
      </c>
      <c r="H72" s="37" t="s">
        <v>718</v>
      </c>
    </row>
    <row r="73" spans="2:8" ht="62.25" customHeight="1" x14ac:dyDescent="0.25">
      <c r="B73" s="115"/>
      <c r="C73" s="115"/>
      <c r="D73" s="115"/>
      <c r="E73" s="114"/>
      <c r="F73" s="114"/>
      <c r="G73" s="114"/>
      <c r="H73" s="37" t="s">
        <v>719</v>
      </c>
    </row>
    <row r="74" spans="2:8" ht="141" customHeight="1" x14ac:dyDescent="0.25">
      <c r="B74" s="115"/>
      <c r="C74" s="115"/>
      <c r="D74" s="114"/>
      <c r="E74" s="37" t="s">
        <v>73</v>
      </c>
      <c r="F74" s="37" t="s">
        <v>10</v>
      </c>
      <c r="G74" s="37" t="s">
        <v>11</v>
      </c>
      <c r="H74" s="37" t="s">
        <v>720</v>
      </c>
    </row>
    <row r="75" spans="2:8" ht="111.75" customHeight="1" x14ac:dyDescent="0.25">
      <c r="B75" s="115"/>
      <c r="C75" s="115"/>
      <c r="D75" s="37" t="s">
        <v>74</v>
      </c>
      <c r="E75" s="37" t="s">
        <v>75</v>
      </c>
      <c r="F75" s="37" t="s">
        <v>10</v>
      </c>
      <c r="G75" s="37" t="s">
        <v>11</v>
      </c>
      <c r="H75" s="37" t="s">
        <v>721</v>
      </c>
    </row>
    <row r="76" spans="2:8" ht="98.25" customHeight="1" x14ac:dyDescent="0.25">
      <c r="B76" s="115"/>
      <c r="C76" s="115"/>
      <c r="D76" s="113" t="s">
        <v>76</v>
      </c>
      <c r="E76" s="113"/>
      <c r="F76" s="113" t="s">
        <v>10</v>
      </c>
      <c r="G76" s="113" t="s">
        <v>11</v>
      </c>
      <c r="H76" s="37" t="s">
        <v>722</v>
      </c>
    </row>
    <row r="77" spans="2:8" ht="63.75" customHeight="1" x14ac:dyDescent="0.25">
      <c r="B77" s="114"/>
      <c r="C77" s="114"/>
      <c r="D77" s="114"/>
      <c r="E77" s="114"/>
      <c r="F77" s="114"/>
      <c r="G77" s="114"/>
      <c r="H77" s="37" t="s">
        <v>723</v>
      </c>
    </row>
    <row r="78" spans="2:8" ht="129" customHeight="1" x14ac:dyDescent="0.25">
      <c r="B78" s="113">
        <v>7</v>
      </c>
      <c r="C78" s="113" t="s">
        <v>77</v>
      </c>
      <c r="D78" s="113" t="s">
        <v>78</v>
      </c>
      <c r="E78" s="113" t="s">
        <v>79</v>
      </c>
      <c r="F78" s="113" t="s">
        <v>10</v>
      </c>
      <c r="G78" s="37" t="s">
        <v>80</v>
      </c>
      <c r="H78" s="37" t="s">
        <v>724</v>
      </c>
    </row>
    <row r="79" spans="2:8" ht="65.25" customHeight="1" x14ac:dyDescent="0.25">
      <c r="B79" s="115"/>
      <c r="C79" s="115"/>
      <c r="D79" s="115"/>
      <c r="E79" s="114"/>
      <c r="F79" s="114"/>
      <c r="G79" s="37" t="s">
        <v>81</v>
      </c>
      <c r="H79" s="37" t="s">
        <v>725</v>
      </c>
    </row>
    <row r="80" spans="2:8" ht="108.75" customHeight="1" x14ac:dyDescent="0.25">
      <c r="B80" s="115"/>
      <c r="C80" s="115"/>
      <c r="D80" s="115"/>
      <c r="E80" s="113" t="s">
        <v>82</v>
      </c>
      <c r="F80" s="113" t="s">
        <v>10</v>
      </c>
      <c r="G80" s="113" t="s">
        <v>45</v>
      </c>
      <c r="H80" s="37" t="s">
        <v>687</v>
      </c>
    </row>
    <row r="81" spans="2:8" ht="88.5" customHeight="1" x14ac:dyDescent="0.25">
      <c r="B81" s="115"/>
      <c r="C81" s="115"/>
      <c r="D81" s="115"/>
      <c r="E81" s="114"/>
      <c r="F81" s="114"/>
      <c r="G81" s="114"/>
      <c r="H81" s="37" t="s">
        <v>726</v>
      </c>
    </row>
    <row r="82" spans="2:8" ht="88.5" customHeight="1" x14ac:dyDescent="0.25">
      <c r="B82" s="115"/>
      <c r="C82" s="115"/>
      <c r="D82" s="115"/>
      <c r="E82" s="37" t="s">
        <v>83</v>
      </c>
      <c r="F82" s="37" t="s">
        <v>10</v>
      </c>
      <c r="G82" s="37" t="s">
        <v>84</v>
      </c>
      <c r="H82" s="37" t="s">
        <v>727</v>
      </c>
    </row>
    <row r="83" spans="2:8" ht="143.25" customHeight="1" x14ac:dyDescent="0.25">
      <c r="B83" s="115"/>
      <c r="C83" s="115"/>
      <c r="D83" s="115"/>
      <c r="E83" s="37" t="s">
        <v>85</v>
      </c>
      <c r="F83" s="37" t="s">
        <v>10</v>
      </c>
      <c r="G83" s="37" t="s">
        <v>86</v>
      </c>
      <c r="H83" s="37" t="s">
        <v>728</v>
      </c>
    </row>
    <row r="84" spans="2:8" ht="132.75" customHeight="1" x14ac:dyDescent="0.25">
      <c r="B84" s="115"/>
      <c r="C84" s="115"/>
      <c r="D84" s="115"/>
      <c r="E84" s="37" t="s">
        <v>87</v>
      </c>
      <c r="F84" s="37" t="s">
        <v>10</v>
      </c>
      <c r="G84" s="37" t="s">
        <v>88</v>
      </c>
      <c r="H84" s="37" t="s">
        <v>728</v>
      </c>
    </row>
    <row r="85" spans="2:8" ht="144.75" customHeight="1" x14ac:dyDescent="0.25">
      <c r="B85" s="115"/>
      <c r="C85" s="115"/>
      <c r="D85" s="115"/>
      <c r="E85" s="37" t="s">
        <v>89</v>
      </c>
      <c r="F85" s="113" t="s">
        <v>10</v>
      </c>
      <c r="G85" s="113" t="s">
        <v>88</v>
      </c>
      <c r="H85" s="113" t="s">
        <v>729</v>
      </c>
    </row>
    <row r="86" spans="2:8" ht="64.5" customHeight="1" x14ac:dyDescent="0.25">
      <c r="B86" s="115"/>
      <c r="C86" s="115"/>
      <c r="D86" s="115"/>
      <c r="E86" s="37" t="s">
        <v>90</v>
      </c>
      <c r="F86" s="115"/>
      <c r="G86" s="115"/>
      <c r="H86" s="115"/>
    </row>
    <row r="87" spans="2:8" ht="60" customHeight="1" x14ac:dyDescent="0.25">
      <c r="B87" s="115"/>
      <c r="C87" s="115"/>
      <c r="D87" s="115"/>
      <c r="E87" s="37" t="s">
        <v>91</v>
      </c>
      <c r="F87" s="114"/>
      <c r="G87" s="114"/>
      <c r="H87" s="114"/>
    </row>
    <row r="88" spans="2:8" ht="65.25" customHeight="1" x14ac:dyDescent="0.25">
      <c r="B88" s="115"/>
      <c r="C88" s="115"/>
      <c r="D88" s="115"/>
      <c r="E88" s="37" t="s">
        <v>92</v>
      </c>
      <c r="F88" s="113" t="s">
        <v>10</v>
      </c>
      <c r="G88" s="113" t="s">
        <v>88</v>
      </c>
      <c r="H88" s="113" t="s">
        <v>730</v>
      </c>
    </row>
    <row r="89" spans="2:8" ht="45" customHeight="1" x14ac:dyDescent="0.25">
      <c r="B89" s="115"/>
      <c r="C89" s="115"/>
      <c r="D89" s="115"/>
      <c r="E89" s="37" t="s">
        <v>731</v>
      </c>
      <c r="F89" s="115"/>
      <c r="G89" s="115"/>
      <c r="H89" s="115"/>
    </row>
    <row r="90" spans="2:8" ht="37.5" customHeight="1" x14ac:dyDescent="0.25">
      <c r="B90" s="115"/>
      <c r="C90" s="115"/>
      <c r="D90" s="115"/>
      <c r="E90" s="37" t="s">
        <v>93</v>
      </c>
      <c r="F90" s="115"/>
      <c r="G90" s="115"/>
      <c r="H90" s="115"/>
    </row>
    <row r="91" spans="2:8" ht="36" customHeight="1" x14ac:dyDescent="0.25">
      <c r="B91" s="115"/>
      <c r="C91" s="115"/>
      <c r="D91" s="115"/>
      <c r="E91" s="37" t="s">
        <v>94</v>
      </c>
      <c r="F91" s="115"/>
      <c r="G91" s="115"/>
      <c r="H91" s="115"/>
    </row>
    <row r="92" spans="2:8" ht="30.75" customHeight="1" x14ac:dyDescent="0.25">
      <c r="B92" s="115"/>
      <c r="C92" s="115"/>
      <c r="D92" s="115"/>
      <c r="E92" s="37" t="s">
        <v>95</v>
      </c>
      <c r="F92" s="115"/>
      <c r="G92" s="115"/>
      <c r="H92" s="115"/>
    </row>
    <row r="93" spans="2:8" ht="40.5" customHeight="1" x14ac:dyDescent="0.25">
      <c r="B93" s="115"/>
      <c r="C93" s="115"/>
      <c r="D93" s="115"/>
      <c r="E93" s="37" t="s">
        <v>96</v>
      </c>
      <c r="F93" s="115"/>
      <c r="G93" s="115"/>
      <c r="H93" s="115"/>
    </row>
    <row r="94" spans="2:8" ht="44.25" customHeight="1" x14ac:dyDescent="0.25">
      <c r="B94" s="115"/>
      <c r="C94" s="115"/>
      <c r="D94" s="115"/>
      <c r="E94" s="37" t="s">
        <v>97</v>
      </c>
      <c r="F94" s="115"/>
      <c r="G94" s="115"/>
      <c r="H94" s="115"/>
    </row>
    <row r="95" spans="2:8" ht="29.25" customHeight="1" x14ac:dyDescent="0.25">
      <c r="B95" s="115"/>
      <c r="C95" s="115"/>
      <c r="D95" s="115"/>
      <c r="E95" s="37" t="s">
        <v>98</v>
      </c>
      <c r="F95" s="115"/>
      <c r="G95" s="115"/>
      <c r="H95" s="115"/>
    </row>
    <row r="96" spans="2:8" ht="15.75" customHeight="1" x14ac:dyDescent="0.25">
      <c r="B96" s="115"/>
      <c r="C96" s="115"/>
      <c r="D96" s="115"/>
      <c r="E96" s="37" t="s">
        <v>99</v>
      </c>
      <c r="F96" s="115"/>
      <c r="G96" s="115"/>
      <c r="H96" s="115"/>
    </row>
    <row r="97" spans="2:8" ht="40.5" customHeight="1" x14ac:dyDescent="0.25">
      <c r="B97" s="115"/>
      <c r="C97" s="115"/>
      <c r="D97" s="115"/>
      <c r="E97" s="37" t="s">
        <v>100</v>
      </c>
      <c r="F97" s="115"/>
      <c r="G97" s="115"/>
      <c r="H97" s="115"/>
    </row>
    <row r="98" spans="2:8" ht="42" customHeight="1" x14ac:dyDescent="0.25">
      <c r="B98" s="115"/>
      <c r="C98" s="115"/>
      <c r="D98" s="115"/>
      <c r="E98" s="37" t="s">
        <v>101</v>
      </c>
      <c r="F98" s="115"/>
      <c r="G98" s="115"/>
      <c r="H98" s="115"/>
    </row>
    <row r="99" spans="2:8" ht="28.5" customHeight="1" x14ac:dyDescent="0.25">
      <c r="B99" s="115"/>
      <c r="C99" s="115"/>
      <c r="D99" s="115"/>
      <c r="E99" s="37" t="s">
        <v>102</v>
      </c>
      <c r="F99" s="115"/>
      <c r="G99" s="115"/>
      <c r="H99" s="115"/>
    </row>
    <row r="100" spans="2:8" ht="51.75" customHeight="1" x14ac:dyDescent="0.25">
      <c r="B100" s="115"/>
      <c r="C100" s="115"/>
      <c r="D100" s="115"/>
      <c r="E100" s="37" t="s">
        <v>103</v>
      </c>
      <c r="F100" s="115"/>
      <c r="G100" s="115"/>
      <c r="H100" s="115"/>
    </row>
    <row r="101" spans="2:8" ht="51.75" customHeight="1" x14ac:dyDescent="0.25">
      <c r="B101" s="115"/>
      <c r="C101" s="115"/>
      <c r="D101" s="115"/>
      <c r="E101" s="37" t="s">
        <v>104</v>
      </c>
      <c r="F101" s="115"/>
      <c r="G101" s="115"/>
      <c r="H101" s="115"/>
    </row>
    <row r="102" spans="2:8" ht="51.75" customHeight="1" x14ac:dyDescent="0.25">
      <c r="B102" s="115"/>
      <c r="C102" s="115"/>
      <c r="D102" s="115"/>
      <c r="E102" s="37" t="s">
        <v>105</v>
      </c>
      <c r="F102" s="115"/>
      <c r="G102" s="115"/>
      <c r="H102" s="115"/>
    </row>
    <row r="103" spans="2:8" ht="51.75" customHeight="1" x14ac:dyDescent="0.25">
      <c r="B103" s="115"/>
      <c r="C103" s="115"/>
      <c r="D103" s="115"/>
      <c r="E103" s="37" t="s">
        <v>106</v>
      </c>
      <c r="F103" s="115"/>
      <c r="G103" s="115"/>
      <c r="H103" s="115"/>
    </row>
    <row r="104" spans="2:8" ht="51.75" customHeight="1" x14ac:dyDescent="0.25">
      <c r="B104" s="115"/>
      <c r="C104" s="115"/>
      <c r="D104" s="115"/>
      <c r="E104" s="37" t="s">
        <v>107</v>
      </c>
      <c r="F104" s="115"/>
      <c r="G104" s="115"/>
      <c r="H104" s="115"/>
    </row>
    <row r="105" spans="2:8" ht="51.75" customHeight="1" x14ac:dyDescent="0.25">
      <c r="B105" s="115"/>
      <c r="C105" s="115"/>
      <c r="D105" s="115"/>
      <c r="E105" s="37" t="s">
        <v>108</v>
      </c>
      <c r="F105" s="114"/>
      <c r="G105" s="114"/>
      <c r="H105" s="114"/>
    </row>
    <row r="106" spans="2:8" ht="44.25" customHeight="1" x14ac:dyDescent="0.25">
      <c r="B106" s="115"/>
      <c r="C106" s="115"/>
      <c r="D106" s="115"/>
      <c r="E106" s="37" t="s">
        <v>109</v>
      </c>
      <c r="F106" s="37" t="s">
        <v>10</v>
      </c>
      <c r="G106" s="37" t="s">
        <v>88</v>
      </c>
      <c r="H106" s="37" t="s">
        <v>110</v>
      </c>
    </row>
    <row r="107" spans="2:8" ht="36" customHeight="1" x14ac:dyDescent="0.25">
      <c r="B107" s="115"/>
      <c r="C107" s="115"/>
      <c r="D107" s="115"/>
      <c r="E107" s="37" t="s">
        <v>111</v>
      </c>
      <c r="F107" s="113" t="s">
        <v>10</v>
      </c>
      <c r="G107" s="113" t="s">
        <v>88</v>
      </c>
      <c r="H107" s="113" t="s">
        <v>732</v>
      </c>
    </row>
    <row r="108" spans="2:8" ht="33.75" customHeight="1" x14ac:dyDescent="0.25">
      <c r="B108" s="115"/>
      <c r="C108" s="115"/>
      <c r="D108" s="115"/>
      <c r="E108" s="37" t="s">
        <v>112</v>
      </c>
      <c r="F108" s="115"/>
      <c r="G108" s="115"/>
      <c r="H108" s="115"/>
    </row>
    <row r="109" spans="2:8" ht="72" customHeight="1" x14ac:dyDescent="0.25">
      <c r="B109" s="115"/>
      <c r="C109" s="115"/>
      <c r="D109" s="115"/>
      <c r="E109" s="37" t="s">
        <v>113</v>
      </c>
      <c r="F109" s="115"/>
      <c r="G109" s="115"/>
      <c r="H109" s="115"/>
    </row>
    <row r="110" spans="2:8" ht="73.5" customHeight="1" x14ac:dyDescent="0.25">
      <c r="B110" s="115"/>
      <c r="C110" s="115"/>
      <c r="D110" s="115"/>
      <c r="E110" s="37" t="s">
        <v>114</v>
      </c>
      <c r="F110" s="114"/>
      <c r="G110" s="114"/>
      <c r="H110" s="114"/>
    </row>
    <row r="111" spans="2:8" ht="87" customHeight="1" x14ac:dyDescent="0.25">
      <c r="B111" s="115"/>
      <c r="C111" s="115"/>
      <c r="D111" s="115"/>
      <c r="E111" s="37" t="s">
        <v>115</v>
      </c>
      <c r="F111" s="37" t="s">
        <v>10</v>
      </c>
      <c r="G111" s="37" t="s">
        <v>88</v>
      </c>
      <c r="H111" s="37" t="s">
        <v>733</v>
      </c>
    </row>
    <row r="112" spans="2:8" ht="67.5" customHeight="1" x14ac:dyDescent="0.25">
      <c r="B112" s="115"/>
      <c r="C112" s="115"/>
      <c r="D112" s="115"/>
      <c r="E112" s="37" t="s">
        <v>116</v>
      </c>
      <c r="F112" s="113" t="s">
        <v>10</v>
      </c>
      <c r="G112" s="113" t="s">
        <v>88</v>
      </c>
      <c r="H112" s="113" t="s">
        <v>734</v>
      </c>
    </row>
    <row r="113" spans="2:8" ht="48" customHeight="1" x14ac:dyDescent="0.25">
      <c r="B113" s="115"/>
      <c r="C113" s="115"/>
      <c r="D113" s="115"/>
      <c r="E113" s="37" t="s">
        <v>117</v>
      </c>
      <c r="F113" s="115"/>
      <c r="G113" s="115"/>
      <c r="H113" s="115"/>
    </row>
    <row r="114" spans="2:8" ht="48" customHeight="1" x14ac:dyDescent="0.25">
      <c r="B114" s="115"/>
      <c r="C114" s="115"/>
      <c r="D114" s="115"/>
      <c r="E114" s="37" t="s">
        <v>118</v>
      </c>
      <c r="F114" s="115"/>
      <c r="G114" s="115"/>
      <c r="H114" s="115"/>
    </row>
    <row r="115" spans="2:8" ht="48" customHeight="1" x14ac:dyDescent="0.25">
      <c r="B115" s="115"/>
      <c r="C115" s="115"/>
      <c r="D115" s="115"/>
      <c r="E115" s="37" t="s">
        <v>119</v>
      </c>
      <c r="F115" s="115"/>
      <c r="G115" s="115"/>
      <c r="H115" s="115"/>
    </row>
    <row r="116" spans="2:8" ht="48" customHeight="1" x14ac:dyDescent="0.25">
      <c r="B116" s="115"/>
      <c r="C116" s="115"/>
      <c r="D116" s="115"/>
      <c r="E116" s="37" t="s">
        <v>120</v>
      </c>
      <c r="F116" s="114"/>
      <c r="G116" s="114"/>
      <c r="H116" s="114"/>
    </row>
    <row r="117" spans="2:8" ht="78.75" customHeight="1" x14ac:dyDescent="0.25">
      <c r="B117" s="115"/>
      <c r="C117" s="115"/>
      <c r="D117" s="115"/>
      <c r="E117" s="37" t="s">
        <v>121</v>
      </c>
      <c r="F117" s="113" t="s">
        <v>10</v>
      </c>
      <c r="G117" s="113" t="s">
        <v>88</v>
      </c>
      <c r="H117" s="113" t="s">
        <v>735</v>
      </c>
    </row>
    <row r="118" spans="2:8" ht="46.5" customHeight="1" x14ac:dyDescent="0.25">
      <c r="B118" s="115"/>
      <c r="C118" s="115"/>
      <c r="D118" s="115"/>
      <c r="E118" s="37" t="s">
        <v>117</v>
      </c>
      <c r="F118" s="115"/>
      <c r="G118" s="115"/>
      <c r="H118" s="115"/>
    </row>
    <row r="119" spans="2:8" ht="46.5" customHeight="1" x14ac:dyDescent="0.25">
      <c r="B119" s="115"/>
      <c r="C119" s="115"/>
      <c r="D119" s="115"/>
      <c r="E119" s="37" t="s">
        <v>118</v>
      </c>
      <c r="F119" s="115"/>
      <c r="G119" s="115"/>
      <c r="H119" s="115"/>
    </row>
    <row r="120" spans="2:8" ht="46.5" customHeight="1" x14ac:dyDescent="0.25">
      <c r="B120" s="115"/>
      <c r="C120" s="115"/>
      <c r="D120" s="115"/>
      <c r="E120" s="37" t="s">
        <v>119</v>
      </c>
      <c r="F120" s="115"/>
      <c r="G120" s="115"/>
      <c r="H120" s="115"/>
    </row>
    <row r="121" spans="2:8" ht="46.5" customHeight="1" x14ac:dyDescent="0.25">
      <c r="B121" s="115"/>
      <c r="C121" s="115"/>
      <c r="D121" s="115"/>
      <c r="E121" s="37" t="s">
        <v>120</v>
      </c>
      <c r="F121" s="114"/>
      <c r="G121" s="114"/>
      <c r="H121" s="114"/>
    </row>
    <row r="122" spans="2:8" ht="40.5" customHeight="1" x14ac:dyDescent="0.25">
      <c r="B122" s="115"/>
      <c r="C122" s="115"/>
      <c r="D122" s="115"/>
      <c r="E122" s="37" t="s">
        <v>122</v>
      </c>
      <c r="F122" s="113" t="s">
        <v>10</v>
      </c>
      <c r="G122" s="113" t="s">
        <v>88</v>
      </c>
      <c r="H122" s="113" t="s">
        <v>736</v>
      </c>
    </row>
    <row r="123" spans="2:8" ht="40.5" customHeight="1" x14ac:dyDescent="0.25">
      <c r="B123" s="115"/>
      <c r="C123" s="115"/>
      <c r="D123" s="115"/>
      <c r="E123" s="37" t="s">
        <v>123</v>
      </c>
      <c r="F123" s="115"/>
      <c r="G123" s="115"/>
      <c r="H123" s="115"/>
    </row>
    <row r="124" spans="2:8" ht="40.5" customHeight="1" x14ac:dyDescent="0.25">
      <c r="B124" s="115"/>
      <c r="C124" s="115"/>
      <c r="D124" s="115"/>
      <c r="E124" s="37" t="s">
        <v>124</v>
      </c>
      <c r="F124" s="115"/>
      <c r="G124" s="115"/>
      <c r="H124" s="115"/>
    </row>
    <row r="125" spans="2:8" ht="40.5" customHeight="1" x14ac:dyDescent="0.25">
      <c r="B125" s="115"/>
      <c r="C125" s="115"/>
      <c r="D125" s="115"/>
      <c r="E125" s="37" t="s">
        <v>125</v>
      </c>
      <c r="F125" s="115"/>
      <c r="G125" s="115"/>
      <c r="H125" s="115"/>
    </row>
    <row r="126" spans="2:8" ht="40.5" customHeight="1" x14ac:dyDescent="0.25">
      <c r="B126" s="115"/>
      <c r="C126" s="115"/>
      <c r="D126" s="115"/>
      <c r="E126" s="37" t="s">
        <v>126</v>
      </c>
      <c r="F126" s="115"/>
      <c r="G126" s="115"/>
      <c r="H126" s="115"/>
    </row>
    <row r="127" spans="2:8" ht="40.5" customHeight="1" x14ac:dyDescent="0.25">
      <c r="B127" s="115"/>
      <c r="C127" s="115"/>
      <c r="D127" s="115"/>
      <c r="E127" s="37" t="s">
        <v>127</v>
      </c>
      <c r="F127" s="114"/>
      <c r="G127" s="114"/>
      <c r="H127" s="114"/>
    </row>
    <row r="128" spans="2:8" ht="117.75" customHeight="1" x14ac:dyDescent="0.25">
      <c r="B128" s="115"/>
      <c r="C128" s="115"/>
      <c r="D128" s="115"/>
      <c r="E128" s="108" t="s">
        <v>661</v>
      </c>
      <c r="F128" s="113" t="s">
        <v>10</v>
      </c>
      <c r="G128" s="113" t="s">
        <v>88</v>
      </c>
      <c r="H128" s="37" t="s">
        <v>737</v>
      </c>
    </row>
    <row r="129" spans="2:8" ht="89.25" customHeight="1" x14ac:dyDescent="0.25">
      <c r="B129" s="115"/>
      <c r="C129" s="115"/>
      <c r="D129" s="115"/>
      <c r="E129" s="110"/>
      <c r="F129" s="114"/>
      <c r="G129" s="114"/>
      <c r="H129" s="37" t="s">
        <v>738</v>
      </c>
    </row>
    <row r="130" spans="2:8" ht="90" customHeight="1" x14ac:dyDescent="0.25">
      <c r="B130" s="115"/>
      <c r="C130" s="115"/>
      <c r="D130" s="115"/>
      <c r="E130" s="37" t="s">
        <v>128</v>
      </c>
      <c r="F130" s="113" t="s">
        <v>10</v>
      </c>
      <c r="G130" s="113" t="s">
        <v>88</v>
      </c>
      <c r="H130" s="113" t="s">
        <v>739</v>
      </c>
    </row>
    <row r="131" spans="2:8" ht="15.75" customHeight="1" x14ac:dyDescent="0.25">
      <c r="B131" s="115"/>
      <c r="C131" s="115"/>
      <c r="D131" s="115"/>
      <c r="E131" s="37" t="s">
        <v>117</v>
      </c>
      <c r="F131" s="115"/>
      <c r="G131" s="115"/>
      <c r="H131" s="115"/>
    </row>
    <row r="132" spans="2:8" ht="15.75" customHeight="1" x14ac:dyDescent="0.25">
      <c r="B132" s="115"/>
      <c r="C132" s="115"/>
      <c r="D132" s="115"/>
      <c r="E132" s="37" t="s">
        <v>118</v>
      </c>
      <c r="F132" s="115"/>
      <c r="G132" s="115"/>
      <c r="H132" s="115"/>
    </row>
    <row r="133" spans="2:8" ht="67.5" customHeight="1" x14ac:dyDescent="0.25">
      <c r="B133" s="115"/>
      <c r="C133" s="115"/>
      <c r="D133" s="115"/>
      <c r="E133" s="37"/>
      <c r="F133" s="114"/>
      <c r="G133" s="114"/>
      <c r="H133" s="114"/>
    </row>
    <row r="134" spans="2:8" ht="165" customHeight="1" x14ac:dyDescent="0.25">
      <c r="B134" s="115"/>
      <c r="C134" s="115"/>
      <c r="D134" s="115"/>
      <c r="E134" s="37"/>
      <c r="F134" s="113" t="s">
        <v>10</v>
      </c>
      <c r="G134" s="113" t="s">
        <v>88</v>
      </c>
      <c r="H134" s="113" t="s">
        <v>740</v>
      </c>
    </row>
    <row r="135" spans="2:8" ht="59.25" customHeight="1" x14ac:dyDescent="0.25">
      <c r="B135" s="115"/>
      <c r="C135" s="115"/>
      <c r="D135" s="115"/>
      <c r="E135" s="37" t="s">
        <v>120</v>
      </c>
      <c r="F135" s="114"/>
      <c r="G135" s="114"/>
      <c r="H135" s="114"/>
    </row>
    <row r="136" spans="2:8" ht="59.25" customHeight="1" x14ac:dyDescent="0.25">
      <c r="B136" s="115"/>
      <c r="C136" s="115"/>
      <c r="D136" s="115"/>
      <c r="E136" s="37" t="s">
        <v>129</v>
      </c>
      <c r="F136" s="37" t="s">
        <v>10</v>
      </c>
      <c r="G136" s="37" t="s">
        <v>88</v>
      </c>
      <c r="H136" s="37" t="s">
        <v>740</v>
      </c>
    </row>
    <row r="137" spans="2:8" ht="59.25" customHeight="1" x14ac:dyDescent="0.25">
      <c r="B137" s="115"/>
      <c r="C137" s="115"/>
      <c r="D137" s="115"/>
      <c r="E137" s="37" t="s">
        <v>130</v>
      </c>
      <c r="F137" s="37" t="s">
        <v>10</v>
      </c>
      <c r="G137" s="37" t="s">
        <v>88</v>
      </c>
      <c r="H137" s="37" t="s">
        <v>739</v>
      </c>
    </row>
    <row r="138" spans="2:8" ht="168.75" customHeight="1" x14ac:dyDescent="0.25">
      <c r="B138" s="115"/>
      <c r="C138" s="115"/>
      <c r="D138" s="115"/>
      <c r="E138" s="113" t="s">
        <v>131</v>
      </c>
      <c r="F138" s="113" t="s">
        <v>10</v>
      </c>
      <c r="G138" s="113" t="s">
        <v>88</v>
      </c>
      <c r="H138" s="113" t="s">
        <v>741</v>
      </c>
    </row>
    <row r="139" spans="2:8" ht="15.75" customHeight="1" x14ac:dyDescent="0.25">
      <c r="B139" s="115"/>
      <c r="C139" s="115"/>
      <c r="D139" s="115"/>
      <c r="E139" s="114"/>
      <c r="F139" s="114"/>
      <c r="G139" s="114"/>
      <c r="H139" s="114"/>
    </row>
    <row r="140" spans="2:8" ht="120" customHeight="1" x14ac:dyDescent="0.25">
      <c r="B140" s="115"/>
      <c r="C140" s="115"/>
      <c r="D140" s="115"/>
      <c r="E140" s="37" t="s">
        <v>132</v>
      </c>
      <c r="F140" s="113" t="s">
        <v>10</v>
      </c>
      <c r="G140" s="113" t="s">
        <v>88</v>
      </c>
      <c r="H140" s="113" t="s">
        <v>742</v>
      </c>
    </row>
    <row r="141" spans="2:8" ht="90.75" customHeight="1" x14ac:dyDescent="0.25">
      <c r="B141" s="115"/>
      <c r="C141" s="115"/>
      <c r="D141" s="115"/>
      <c r="E141" s="37" t="s">
        <v>133</v>
      </c>
      <c r="F141" s="115"/>
      <c r="G141" s="115"/>
      <c r="H141" s="115"/>
    </row>
    <row r="142" spans="2:8" ht="90.75" customHeight="1" x14ac:dyDescent="0.25">
      <c r="B142" s="115"/>
      <c r="C142" s="115"/>
      <c r="D142" s="115"/>
      <c r="E142" s="37" t="s">
        <v>134</v>
      </c>
      <c r="F142" s="115"/>
      <c r="G142" s="115"/>
      <c r="H142" s="115"/>
    </row>
    <row r="143" spans="2:8" ht="90.75" customHeight="1" x14ac:dyDescent="0.25">
      <c r="B143" s="115"/>
      <c r="C143" s="115"/>
      <c r="D143" s="115"/>
      <c r="E143" s="37" t="s">
        <v>135</v>
      </c>
      <c r="F143" s="115"/>
      <c r="G143" s="115"/>
      <c r="H143" s="115"/>
    </row>
    <row r="144" spans="2:8" ht="90.75" customHeight="1" x14ac:dyDescent="0.25">
      <c r="B144" s="115"/>
      <c r="C144" s="115"/>
      <c r="D144" s="115"/>
      <c r="E144" s="37" t="s">
        <v>136</v>
      </c>
      <c r="F144" s="115"/>
      <c r="G144" s="115"/>
      <c r="H144" s="115"/>
    </row>
    <row r="145" spans="2:8" ht="90.75" customHeight="1" x14ac:dyDescent="0.25">
      <c r="B145" s="115"/>
      <c r="C145" s="115"/>
      <c r="D145" s="115"/>
      <c r="E145" s="37" t="s">
        <v>137</v>
      </c>
      <c r="F145" s="115"/>
      <c r="G145" s="115"/>
      <c r="H145" s="115"/>
    </row>
    <row r="146" spans="2:8" ht="90.75" customHeight="1" x14ac:dyDescent="0.25">
      <c r="B146" s="115"/>
      <c r="C146" s="115"/>
      <c r="D146" s="115"/>
      <c r="E146" s="37" t="s">
        <v>138</v>
      </c>
      <c r="F146" s="115"/>
      <c r="G146" s="115"/>
      <c r="H146" s="115"/>
    </row>
    <row r="147" spans="2:8" ht="90.75" customHeight="1" x14ac:dyDescent="0.25">
      <c r="B147" s="115"/>
      <c r="C147" s="115"/>
      <c r="D147" s="115"/>
      <c r="E147" s="37" t="s">
        <v>139</v>
      </c>
      <c r="F147" s="115"/>
      <c r="G147" s="115"/>
      <c r="H147" s="115"/>
    </row>
    <row r="148" spans="2:8" ht="90.75" customHeight="1" x14ac:dyDescent="0.25">
      <c r="B148" s="115"/>
      <c r="C148" s="115"/>
      <c r="D148" s="115"/>
      <c r="E148" s="37" t="s">
        <v>140</v>
      </c>
      <c r="F148" s="114"/>
      <c r="G148" s="114"/>
      <c r="H148" s="114"/>
    </row>
    <row r="149" spans="2:8" ht="90.75" customHeight="1" x14ac:dyDescent="0.25">
      <c r="B149" s="115"/>
      <c r="C149" s="115"/>
      <c r="D149" s="115"/>
      <c r="E149" s="37" t="s">
        <v>141</v>
      </c>
      <c r="F149" s="113" t="s">
        <v>10</v>
      </c>
      <c r="G149" s="113" t="s">
        <v>88</v>
      </c>
      <c r="H149" s="113" t="s">
        <v>743</v>
      </c>
    </row>
    <row r="150" spans="2:8" ht="90.75" customHeight="1" x14ac:dyDescent="0.25">
      <c r="B150" s="115"/>
      <c r="C150" s="115"/>
      <c r="D150" s="115"/>
      <c r="E150" s="37" t="s">
        <v>142</v>
      </c>
      <c r="F150" s="115"/>
      <c r="G150" s="115"/>
      <c r="H150" s="115"/>
    </row>
    <row r="151" spans="2:8" ht="47.25" customHeight="1" x14ac:dyDescent="0.25">
      <c r="B151" s="115"/>
      <c r="C151" s="115"/>
      <c r="D151" s="115"/>
      <c r="E151" s="37"/>
      <c r="F151" s="114"/>
      <c r="G151" s="114"/>
      <c r="H151" s="114"/>
    </row>
    <row r="152" spans="2:8" ht="148.5" customHeight="1" x14ac:dyDescent="0.25">
      <c r="B152" s="115"/>
      <c r="C152" s="115"/>
      <c r="D152" s="115"/>
      <c r="E152" s="113" t="s">
        <v>143</v>
      </c>
      <c r="F152" s="113" t="s">
        <v>10</v>
      </c>
      <c r="G152" s="37" t="s">
        <v>144</v>
      </c>
      <c r="H152" s="37" t="s">
        <v>744</v>
      </c>
    </row>
    <row r="153" spans="2:8" ht="48" customHeight="1" x14ac:dyDescent="0.25">
      <c r="B153" s="115"/>
      <c r="C153" s="115"/>
      <c r="D153" s="115"/>
      <c r="E153" s="114"/>
      <c r="F153" s="114"/>
      <c r="G153" s="37" t="s">
        <v>81</v>
      </c>
      <c r="H153" s="37" t="s">
        <v>745</v>
      </c>
    </row>
    <row r="154" spans="2:8" ht="88.5" customHeight="1" x14ac:dyDescent="0.25">
      <c r="B154" s="115"/>
      <c r="C154" s="115"/>
      <c r="D154" s="115"/>
      <c r="E154" s="37" t="s">
        <v>145</v>
      </c>
      <c r="F154" s="113" t="s">
        <v>10</v>
      </c>
      <c r="G154" s="113" t="s">
        <v>144</v>
      </c>
      <c r="H154" s="113" t="s">
        <v>746</v>
      </c>
    </row>
    <row r="155" spans="2:8" ht="88.5" customHeight="1" x14ac:dyDescent="0.25">
      <c r="B155" s="115"/>
      <c r="C155" s="115"/>
      <c r="D155" s="115"/>
      <c r="E155" s="37" t="s">
        <v>146</v>
      </c>
      <c r="F155" s="115"/>
      <c r="G155" s="115"/>
      <c r="H155" s="115"/>
    </row>
    <row r="156" spans="2:8" ht="88.5" customHeight="1" x14ac:dyDescent="0.25">
      <c r="B156" s="115"/>
      <c r="C156" s="115"/>
      <c r="D156" s="115"/>
      <c r="E156" s="37" t="s">
        <v>147</v>
      </c>
      <c r="F156" s="114"/>
      <c r="G156" s="114"/>
      <c r="H156" s="114"/>
    </row>
    <row r="157" spans="2:8" ht="173.25" customHeight="1" x14ac:dyDescent="0.25">
      <c r="B157" s="115"/>
      <c r="C157" s="115"/>
      <c r="D157" s="115"/>
      <c r="E157" s="113" t="s">
        <v>148</v>
      </c>
      <c r="F157" s="113" t="s">
        <v>10</v>
      </c>
      <c r="G157" s="113" t="s">
        <v>88</v>
      </c>
      <c r="H157" s="113" t="s">
        <v>747</v>
      </c>
    </row>
    <row r="158" spans="2:8" ht="15.75" customHeight="1" x14ac:dyDescent="0.25">
      <c r="B158" s="115"/>
      <c r="C158" s="115"/>
      <c r="D158" s="115"/>
      <c r="E158" s="115"/>
      <c r="F158" s="115"/>
      <c r="G158" s="115"/>
      <c r="H158" s="115"/>
    </row>
    <row r="159" spans="2:8" ht="15.75" customHeight="1" x14ac:dyDescent="0.25">
      <c r="B159" s="115"/>
      <c r="C159" s="115"/>
      <c r="D159" s="115"/>
      <c r="E159" s="114"/>
      <c r="F159" s="114"/>
      <c r="G159" s="114"/>
      <c r="H159" s="114"/>
    </row>
    <row r="160" spans="2:8" ht="58.5" customHeight="1" x14ac:dyDescent="0.25">
      <c r="B160" s="115"/>
      <c r="C160" s="115"/>
      <c r="D160" s="115"/>
      <c r="E160" s="37" t="s">
        <v>149</v>
      </c>
      <c r="F160" s="37" t="s">
        <v>10</v>
      </c>
      <c r="G160" s="37" t="s">
        <v>88</v>
      </c>
      <c r="H160" s="37" t="s">
        <v>748</v>
      </c>
    </row>
    <row r="161" spans="2:8" ht="188.25" customHeight="1" x14ac:dyDescent="0.25">
      <c r="B161" s="115"/>
      <c r="C161" s="115"/>
      <c r="D161" s="115"/>
      <c r="E161" s="37" t="s">
        <v>150</v>
      </c>
      <c r="F161" s="37" t="s">
        <v>10</v>
      </c>
      <c r="G161" s="37" t="s">
        <v>88</v>
      </c>
      <c r="H161" s="37" t="s">
        <v>749</v>
      </c>
    </row>
    <row r="162" spans="2:8" ht="162.75" customHeight="1" x14ac:dyDescent="0.25">
      <c r="B162" s="115"/>
      <c r="C162" s="115"/>
      <c r="D162" s="115"/>
      <c r="E162" s="37" t="s">
        <v>151</v>
      </c>
      <c r="F162" s="37" t="s">
        <v>10</v>
      </c>
      <c r="G162" s="37" t="s">
        <v>88</v>
      </c>
      <c r="H162" s="37" t="s">
        <v>750</v>
      </c>
    </row>
    <row r="163" spans="2:8" ht="104.25" customHeight="1" x14ac:dyDescent="0.25">
      <c r="B163" s="115"/>
      <c r="C163" s="115"/>
      <c r="D163" s="115"/>
      <c r="E163" s="37" t="s">
        <v>152</v>
      </c>
      <c r="F163" s="37" t="s">
        <v>10</v>
      </c>
      <c r="G163" s="37" t="s">
        <v>88</v>
      </c>
      <c r="H163" s="37" t="s">
        <v>749</v>
      </c>
    </row>
    <row r="164" spans="2:8" ht="102.75" customHeight="1" x14ac:dyDescent="0.25">
      <c r="B164" s="115"/>
      <c r="C164" s="115"/>
      <c r="D164" s="115"/>
      <c r="E164" s="37" t="s">
        <v>153</v>
      </c>
      <c r="F164" s="37" t="s">
        <v>10</v>
      </c>
      <c r="G164" s="37" t="s">
        <v>88</v>
      </c>
      <c r="H164" s="37" t="s">
        <v>751</v>
      </c>
    </row>
    <row r="165" spans="2:8" ht="58.5" customHeight="1" x14ac:dyDescent="0.25">
      <c r="B165" s="115"/>
      <c r="C165" s="115"/>
      <c r="D165" s="115"/>
      <c r="E165" s="37" t="s">
        <v>154</v>
      </c>
      <c r="F165" s="37" t="s">
        <v>10</v>
      </c>
      <c r="G165" s="37" t="s">
        <v>88</v>
      </c>
      <c r="H165" s="37" t="s">
        <v>752</v>
      </c>
    </row>
    <row r="166" spans="2:8" ht="126.75" customHeight="1" x14ac:dyDescent="0.25">
      <c r="B166" s="115"/>
      <c r="C166" s="115"/>
      <c r="D166" s="115"/>
      <c r="E166" s="113" t="s">
        <v>155</v>
      </c>
      <c r="F166" s="113" t="s">
        <v>10</v>
      </c>
      <c r="G166" s="113" t="s">
        <v>88</v>
      </c>
      <c r="H166" s="37" t="s">
        <v>156</v>
      </c>
    </row>
    <row r="167" spans="2:8" ht="15.75" customHeight="1" x14ac:dyDescent="0.25">
      <c r="B167" s="115"/>
      <c r="C167" s="115"/>
      <c r="D167" s="115"/>
      <c r="E167" s="115"/>
      <c r="F167" s="115"/>
      <c r="G167" s="115"/>
      <c r="H167" s="37" t="s">
        <v>157</v>
      </c>
    </row>
    <row r="168" spans="2:8" ht="15.75" customHeight="1" x14ac:dyDescent="0.25">
      <c r="B168" s="115"/>
      <c r="C168" s="115"/>
      <c r="D168" s="115"/>
      <c r="E168" s="114"/>
      <c r="F168" s="114"/>
      <c r="G168" s="114"/>
      <c r="H168" s="37" t="s">
        <v>158</v>
      </c>
    </row>
    <row r="169" spans="2:8" ht="60" customHeight="1" x14ac:dyDescent="0.25">
      <c r="B169" s="115"/>
      <c r="C169" s="115"/>
      <c r="D169" s="115"/>
      <c r="E169" s="37" t="s">
        <v>159</v>
      </c>
      <c r="F169" s="37" t="s">
        <v>10</v>
      </c>
      <c r="G169" s="37" t="s">
        <v>88</v>
      </c>
      <c r="H169" s="37" t="s">
        <v>753</v>
      </c>
    </row>
    <row r="170" spans="2:8" ht="70.5" customHeight="1" x14ac:dyDescent="0.25">
      <c r="B170" s="115"/>
      <c r="C170" s="115"/>
      <c r="D170" s="115"/>
      <c r="E170" s="37" t="s">
        <v>160</v>
      </c>
      <c r="F170" s="37" t="s">
        <v>10</v>
      </c>
      <c r="G170" s="37" t="s">
        <v>88</v>
      </c>
      <c r="H170" s="37" t="s">
        <v>754</v>
      </c>
    </row>
    <row r="171" spans="2:8" ht="158.25" customHeight="1" x14ac:dyDescent="0.25">
      <c r="B171" s="115"/>
      <c r="C171" s="115"/>
      <c r="D171" s="115"/>
      <c r="E171" s="37" t="s">
        <v>161</v>
      </c>
      <c r="F171" s="37" t="s">
        <v>10</v>
      </c>
      <c r="G171" s="37" t="s">
        <v>88</v>
      </c>
      <c r="H171" s="37" t="s">
        <v>755</v>
      </c>
    </row>
    <row r="172" spans="2:8" ht="86.25" customHeight="1" x14ac:dyDescent="0.25">
      <c r="B172" s="115"/>
      <c r="C172" s="115"/>
      <c r="D172" s="114"/>
      <c r="E172" s="37" t="s">
        <v>162</v>
      </c>
      <c r="F172" s="37" t="s">
        <v>10</v>
      </c>
      <c r="G172" s="37" t="s">
        <v>88</v>
      </c>
      <c r="H172" s="37" t="s">
        <v>756</v>
      </c>
    </row>
    <row r="173" spans="2:8" ht="126.75" customHeight="1" x14ac:dyDescent="0.25">
      <c r="B173" s="115"/>
      <c r="C173" s="115"/>
      <c r="D173" s="113" t="s">
        <v>163</v>
      </c>
      <c r="E173" s="113" t="s">
        <v>164</v>
      </c>
      <c r="F173" s="113" t="s">
        <v>10</v>
      </c>
      <c r="G173" s="37" t="s">
        <v>165</v>
      </c>
      <c r="H173" s="113" t="s">
        <v>757</v>
      </c>
    </row>
    <row r="174" spans="2:8" ht="409.6" customHeight="1" x14ac:dyDescent="0.25">
      <c r="B174" s="115"/>
      <c r="C174" s="115"/>
      <c r="D174" s="115"/>
      <c r="E174" s="114"/>
      <c r="F174" s="114"/>
      <c r="G174" s="37" t="s">
        <v>81</v>
      </c>
      <c r="H174" s="114"/>
    </row>
    <row r="175" spans="2:8" ht="117.75" customHeight="1" x14ac:dyDescent="0.25">
      <c r="B175" s="115"/>
      <c r="C175" s="115"/>
      <c r="D175" s="115"/>
      <c r="E175" s="37" t="s">
        <v>166</v>
      </c>
      <c r="F175" s="37" t="s">
        <v>10</v>
      </c>
      <c r="G175" s="37" t="s">
        <v>36</v>
      </c>
      <c r="H175" s="37" t="s">
        <v>687</v>
      </c>
    </row>
    <row r="176" spans="2:8" ht="61.5" customHeight="1" x14ac:dyDescent="0.25">
      <c r="B176" s="115"/>
      <c r="C176" s="115"/>
      <c r="D176" s="115"/>
      <c r="E176" s="37"/>
      <c r="F176" s="37"/>
      <c r="G176" s="37" t="s">
        <v>167</v>
      </c>
      <c r="H176" s="37" t="s">
        <v>664</v>
      </c>
    </row>
    <row r="177" spans="2:8" ht="56.25" customHeight="1" x14ac:dyDescent="0.25">
      <c r="B177" s="115"/>
      <c r="C177" s="115"/>
      <c r="D177" s="115"/>
      <c r="E177" s="37" t="s">
        <v>168</v>
      </c>
      <c r="F177" s="37" t="s">
        <v>10</v>
      </c>
      <c r="G177" s="44"/>
      <c r="H177" s="45"/>
    </row>
    <row r="178" spans="2:8" ht="113.25" customHeight="1" x14ac:dyDescent="0.25">
      <c r="B178" s="115"/>
      <c r="C178" s="115"/>
      <c r="D178" s="115"/>
      <c r="E178" s="37" t="s">
        <v>169</v>
      </c>
      <c r="F178" s="37"/>
      <c r="G178" s="37" t="s">
        <v>36</v>
      </c>
      <c r="H178" s="37" t="s">
        <v>758</v>
      </c>
    </row>
    <row r="179" spans="2:8" ht="113.25" customHeight="1" x14ac:dyDescent="0.25">
      <c r="B179" s="115"/>
      <c r="C179" s="115"/>
      <c r="D179" s="115"/>
      <c r="E179" s="37" t="s">
        <v>170</v>
      </c>
      <c r="F179" s="37" t="s">
        <v>10</v>
      </c>
      <c r="G179" s="37" t="s">
        <v>36</v>
      </c>
      <c r="H179" s="37" t="s">
        <v>759</v>
      </c>
    </row>
    <row r="180" spans="2:8" ht="135" customHeight="1" x14ac:dyDescent="0.25">
      <c r="B180" s="115"/>
      <c r="C180" s="115"/>
      <c r="D180" s="115"/>
      <c r="E180" s="37" t="s">
        <v>171</v>
      </c>
      <c r="F180" s="37" t="s">
        <v>10</v>
      </c>
      <c r="G180" s="37" t="s">
        <v>36</v>
      </c>
      <c r="H180" s="37" t="s">
        <v>172</v>
      </c>
    </row>
    <row r="181" spans="2:8" ht="139.5" customHeight="1" x14ac:dyDescent="0.25">
      <c r="B181" s="115"/>
      <c r="C181" s="115"/>
      <c r="D181" s="115"/>
      <c r="E181" s="37" t="s">
        <v>173</v>
      </c>
      <c r="F181" s="37" t="s">
        <v>10</v>
      </c>
      <c r="G181" s="37" t="s">
        <v>36</v>
      </c>
      <c r="H181" s="37" t="s">
        <v>174</v>
      </c>
    </row>
    <row r="182" spans="2:8" ht="160.5" customHeight="1" x14ac:dyDescent="0.25">
      <c r="B182" s="115"/>
      <c r="C182" s="115"/>
      <c r="D182" s="115"/>
      <c r="E182" s="37" t="s">
        <v>175</v>
      </c>
      <c r="F182" s="37" t="s">
        <v>10</v>
      </c>
      <c r="G182" s="44"/>
      <c r="H182" s="37" t="s">
        <v>176</v>
      </c>
    </row>
    <row r="183" spans="2:8" ht="111" customHeight="1" x14ac:dyDescent="0.25">
      <c r="B183" s="115"/>
      <c r="C183" s="115"/>
      <c r="D183" s="115"/>
      <c r="E183" s="37" t="s">
        <v>177</v>
      </c>
      <c r="F183" s="37" t="s">
        <v>10</v>
      </c>
      <c r="G183" s="37" t="s">
        <v>36</v>
      </c>
      <c r="H183" s="37" t="s">
        <v>178</v>
      </c>
    </row>
    <row r="184" spans="2:8" ht="79.5" customHeight="1" x14ac:dyDescent="0.25">
      <c r="B184" s="115"/>
      <c r="C184" s="115"/>
      <c r="D184" s="115"/>
      <c r="E184" s="37" t="s">
        <v>179</v>
      </c>
      <c r="F184" s="37" t="s">
        <v>10</v>
      </c>
      <c r="G184" s="37" t="s">
        <v>36</v>
      </c>
      <c r="H184" s="37" t="s">
        <v>180</v>
      </c>
    </row>
    <row r="185" spans="2:8" ht="79.5" customHeight="1" x14ac:dyDescent="0.25">
      <c r="B185" s="115"/>
      <c r="C185" s="115"/>
      <c r="D185" s="115"/>
      <c r="E185" s="37" t="s">
        <v>181</v>
      </c>
      <c r="F185" s="37" t="s">
        <v>10</v>
      </c>
      <c r="G185" s="37" t="s">
        <v>36</v>
      </c>
      <c r="H185" s="37" t="s">
        <v>182</v>
      </c>
    </row>
    <row r="186" spans="2:8" ht="115.5" customHeight="1" x14ac:dyDescent="0.25">
      <c r="B186" s="115"/>
      <c r="C186" s="115"/>
      <c r="D186" s="115"/>
      <c r="E186" s="37" t="s">
        <v>183</v>
      </c>
      <c r="F186" s="37" t="s">
        <v>10</v>
      </c>
      <c r="G186" s="37" t="s">
        <v>36</v>
      </c>
      <c r="H186" s="37" t="s">
        <v>184</v>
      </c>
    </row>
    <row r="187" spans="2:8" ht="121.5" customHeight="1" x14ac:dyDescent="0.25">
      <c r="B187" s="115"/>
      <c r="C187" s="115"/>
      <c r="D187" s="115"/>
      <c r="E187" s="37" t="s">
        <v>185</v>
      </c>
      <c r="F187" s="37" t="s">
        <v>10</v>
      </c>
      <c r="G187" s="37" t="s">
        <v>36</v>
      </c>
      <c r="H187" s="37" t="s">
        <v>186</v>
      </c>
    </row>
    <row r="188" spans="2:8" ht="97.5" customHeight="1" x14ac:dyDescent="0.25">
      <c r="B188" s="115"/>
      <c r="C188" s="115"/>
      <c r="D188" s="115"/>
      <c r="E188" s="37" t="s">
        <v>187</v>
      </c>
      <c r="F188" s="37" t="s">
        <v>10</v>
      </c>
      <c r="G188" s="44"/>
      <c r="H188" s="37" t="s">
        <v>188</v>
      </c>
    </row>
    <row r="189" spans="2:8" ht="150.75" customHeight="1" x14ac:dyDescent="0.25">
      <c r="B189" s="115"/>
      <c r="C189" s="115"/>
      <c r="D189" s="115"/>
      <c r="E189" s="37" t="s">
        <v>189</v>
      </c>
      <c r="F189" s="37" t="s">
        <v>10</v>
      </c>
      <c r="G189" s="37" t="s">
        <v>36</v>
      </c>
      <c r="H189" s="37" t="s">
        <v>190</v>
      </c>
    </row>
    <row r="190" spans="2:8" ht="79.5" customHeight="1" x14ac:dyDescent="0.25">
      <c r="B190" s="115"/>
      <c r="C190" s="115"/>
      <c r="D190" s="115"/>
      <c r="E190" s="37" t="s">
        <v>191</v>
      </c>
      <c r="F190" s="37" t="s">
        <v>10</v>
      </c>
      <c r="G190" s="37" t="s">
        <v>36</v>
      </c>
      <c r="H190" s="37" t="s">
        <v>192</v>
      </c>
    </row>
    <row r="191" spans="2:8" ht="79.5" customHeight="1" x14ac:dyDescent="0.25">
      <c r="B191" s="115"/>
      <c r="C191" s="115"/>
      <c r="D191" s="115"/>
      <c r="E191" s="37" t="s">
        <v>193</v>
      </c>
      <c r="F191" s="37" t="s">
        <v>10</v>
      </c>
      <c r="G191" s="44"/>
      <c r="H191" s="37" t="s">
        <v>194</v>
      </c>
    </row>
    <row r="192" spans="2:8" ht="79.5" customHeight="1" x14ac:dyDescent="0.25">
      <c r="B192" s="115"/>
      <c r="C192" s="115"/>
      <c r="D192" s="115"/>
      <c r="E192" s="37" t="s">
        <v>195</v>
      </c>
      <c r="F192" s="37" t="s">
        <v>10</v>
      </c>
      <c r="G192" s="44"/>
      <c r="H192" s="37" t="s">
        <v>196</v>
      </c>
    </row>
    <row r="193" spans="2:8" ht="108" customHeight="1" x14ac:dyDescent="0.25">
      <c r="B193" s="115"/>
      <c r="C193" s="115"/>
      <c r="D193" s="115"/>
      <c r="E193" s="37" t="s">
        <v>197</v>
      </c>
      <c r="F193" s="37" t="s">
        <v>10</v>
      </c>
      <c r="G193" s="44"/>
      <c r="H193" s="37" t="s">
        <v>198</v>
      </c>
    </row>
    <row r="194" spans="2:8" ht="108.75" customHeight="1" x14ac:dyDescent="0.25">
      <c r="B194" s="115"/>
      <c r="C194" s="115"/>
      <c r="D194" s="115"/>
      <c r="E194" s="37" t="s">
        <v>199</v>
      </c>
      <c r="F194" s="37" t="s">
        <v>10</v>
      </c>
      <c r="G194" s="37" t="s">
        <v>36</v>
      </c>
      <c r="H194" s="37" t="s">
        <v>200</v>
      </c>
    </row>
    <row r="195" spans="2:8" ht="117.75" customHeight="1" x14ac:dyDescent="0.25">
      <c r="B195" s="115"/>
      <c r="C195" s="115"/>
      <c r="D195" s="114"/>
      <c r="E195" s="37" t="s">
        <v>201</v>
      </c>
      <c r="F195" s="37" t="s">
        <v>10</v>
      </c>
      <c r="G195" s="37" t="s">
        <v>36</v>
      </c>
      <c r="H195" s="37" t="s">
        <v>202</v>
      </c>
    </row>
    <row r="196" spans="2:8" ht="114" customHeight="1" x14ac:dyDescent="0.25">
      <c r="B196" s="115"/>
      <c r="C196" s="115"/>
      <c r="D196" s="113" t="s">
        <v>203</v>
      </c>
      <c r="E196" s="113" t="s">
        <v>204</v>
      </c>
      <c r="F196" s="113" t="s">
        <v>10</v>
      </c>
      <c r="G196" s="113" t="s">
        <v>205</v>
      </c>
      <c r="H196" s="113" t="s">
        <v>760</v>
      </c>
    </row>
    <row r="197" spans="2:8" ht="15.75" customHeight="1" x14ac:dyDescent="0.25">
      <c r="B197" s="115"/>
      <c r="C197" s="115"/>
      <c r="D197" s="115"/>
      <c r="E197" s="114"/>
      <c r="F197" s="114"/>
      <c r="G197" s="114"/>
      <c r="H197" s="114"/>
    </row>
    <row r="198" spans="2:8" ht="79.5" customHeight="1" x14ac:dyDescent="0.25">
      <c r="B198" s="115"/>
      <c r="C198" s="115"/>
      <c r="D198" s="115"/>
      <c r="E198" s="113" t="s">
        <v>206</v>
      </c>
      <c r="F198" s="113" t="s">
        <v>10</v>
      </c>
      <c r="G198" s="37" t="s">
        <v>36</v>
      </c>
      <c r="H198" s="113" t="s">
        <v>761</v>
      </c>
    </row>
    <row r="199" spans="2:8" ht="15.75" customHeight="1" x14ac:dyDescent="0.25">
      <c r="B199" s="114"/>
      <c r="C199" s="114"/>
      <c r="D199" s="114"/>
      <c r="E199" s="114"/>
      <c r="F199" s="114"/>
      <c r="G199" s="37" t="s">
        <v>81</v>
      </c>
      <c r="H199" s="114"/>
    </row>
    <row r="200" spans="2:8" ht="91.5" customHeight="1" x14ac:dyDescent="0.25">
      <c r="B200" s="113">
        <v>8</v>
      </c>
      <c r="C200" s="121" t="s">
        <v>207</v>
      </c>
      <c r="D200" s="37" t="s">
        <v>208</v>
      </c>
      <c r="E200" s="37" t="s">
        <v>209</v>
      </c>
      <c r="F200" s="37" t="s">
        <v>10</v>
      </c>
      <c r="G200" s="37" t="s">
        <v>210</v>
      </c>
      <c r="H200" s="37" t="s">
        <v>762</v>
      </c>
    </row>
    <row r="201" spans="2:8" ht="87.75" customHeight="1" x14ac:dyDescent="0.25">
      <c r="B201" s="115"/>
      <c r="C201" s="115"/>
      <c r="D201" s="108" t="s">
        <v>564</v>
      </c>
      <c r="E201" s="113" t="s">
        <v>212</v>
      </c>
      <c r="F201" s="113" t="s">
        <v>10</v>
      </c>
      <c r="G201" s="113" t="s">
        <v>210</v>
      </c>
      <c r="H201" s="37" t="s">
        <v>763</v>
      </c>
    </row>
    <row r="202" spans="2:8" ht="55.5" customHeight="1" x14ac:dyDescent="0.25">
      <c r="B202" s="115"/>
      <c r="C202" s="115"/>
      <c r="D202" s="109"/>
      <c r="E202" s="114"/>
      <c r="F202" s="114"/>
      <c r="G202" s="114"/>
      <c r="H202" s="37" t="s">
        <v>764</v>
      </c>
    </row>
    <row r="203" spans="2:8" ht="45" customHeight="1" x14ac:dyDescent="0.25">
      <c r="B203" s="115"/>
      <c r="C203" s="115"/>
      <c r="D203" s="109"/>
      <c r="E203" s="113" t="s">
        <v>213</v>
      </c>
      <c r="F203" s="113" t="s">
        <v>10</v>
      </c>
      <c r="G203" s="113" t="s">
        <v>210</v>
      </c>
      <c r="H203" s="37" t="s">
        <v>765</v>
      </c>
    </row>
    <row r="204" spans="2:8" ht="46.5" customHeight="1" x14ac:dyDescent="0.25">
      <c r="B204" s="115"/>
      <c r="C204" s="115"/>
      <c r="D204" s="110"/>
      <c r="E204" s="114"/>
      <c r="F204" s="114"/>
      <c r="G204" s="114"/>
      <c r="H204" s="37" t="s">
        <v>766</v>
      </c>
    </row>
    <row r="205" spans="2:8" ht="111.75" customHeight="1" x14ac:dyDescent="0.25">
      <c r="B205" s="115"/>
      <c r="C205" s="115"/>
      <c r="D205" s="113" t="s">
        <v>214</v>
      </c>
      <c r="E205" s="108" t="s">
        <v>215</v>
      </c>
      <c r="F205" s="37" t="s">
        <v>10</v>
      </c>
      <c r="G205" s="37" t="s">
        <v>216</v>
      </c>
      <c r="H205" s="37" t="s">
        <v>767</v>
      </c>
    </row>
    <row r="206" spans="2:8" ht="117" customHeight="1" x14ac:dyDescent="0.25">
      <c r="B206" s="115"/>
      <c r="C206" s="115"/>
      <c r="D206" s="115"/>
      <c r="E206" s="109"/>
      <c r="F206" s="113" t="s">
        <v>10</v>
      </c>
      <c r="G206" s="37" t="s">
        <v>36</v>
      </c>
      <c r="H206" s="37" t="s">
        <v>768</v>
      </c>
    </row>
    <row r="207" spans="2:8" ht="51" customHeight="1" x14ac:dyDescent="0.25">
      <c r="B207" s="114"/>
      <c r="C207" s="114"/>
      <c r="D207" s="114"/>
      <c r="E207" s="110"/>
      <c r="F207" s="114"/>
      <c r="G207" s="37" t="s">
        <v>217</v>
      </c>
      <c r="H207" s="37" t="s">
        <v>769</v>
      </c>
    </row>
    <row r="208" spans="2:8" ht="111.75" customHeight="1" x14ac:dyDescent="0.25">
      <c r="B208" s="37">
        <v>9</v>
      </c>
      <c r="C208" s="37" t="s">
        <v>218</v>
      </c>
      <c r="D208" s="37" t="s">
        <v>219</v>
      </c>
      <c r="E208" s="37" t="s">
        <v>220</v>
      </c>
      <c r="F208" s="37" t="s">
        <v>10</v>
      </c>
      <c r="G208" s="37" t="s">
        <v>216</v>
      </c>
      <c r="H208" s="37" t="s">
        <v>770</v>
      </c>
    </row>
    <row r="209" spans="2:8" ht="99.75" customHeight="1" x14ac:dyDescent="0.25">
      <c r="B209" s="108">
        <v>10</v>
      </c>
      <c r="C209" s="108" t="s">
        <v>221</v>
      </c>
      <c r="D209" s="113" t="s">
        <v>222</v>
      </c>
      <c r="E209" s="37" t="s">
        <v>223</v>
      </c>
      <c r="F209" s="37" t="s">
        <v>10</v>
      </c>
      <c r="G209" s="37" t="s">
        <v>36</v>
      </c>
      <c r="H209" s="37" t="s">
        <v>662</v>
      </c>
    </row>
    <row r="210" spans="2:8" ht="156" customHeight="1" x14ac:dyDescent="0.25">
      <c r="B210" s="109"/>
      <c r="C210" s="109"/>
      <c r="D210" s="115"/>
      <c r="E210" s="46" t="s">
        <v>901</v>
      </c>
      <c r="F210" s="37" t="s">
        <v>10</v>
      </c>
      <c r="G210" s="37" t="s">
        <v>36</v>
      </c>
      <c r="H210" s="37" t="s">
        <v>224</v>
      </c>
    </row>
    <row r="211" spans="2:8" ht="162.75" customHeight="1" x14ac:dyDescent="0.25">
      <c r="B211" s="109"/>
      <c r="C211" s="109"/>
      <c r="D211" s="115"/>
      <c r="E211" s="46" t="s">
        <v>902</v>
      </c>
      <c r="F211" s="37" t="s">
        <v>10</v>
      </c>
      <c r="G211" s="37" t="s">
        <v>36</v>
      </c>
      <c r="H211" s="37" t="s">
        <v>225</v>
      </c>
    </row>
    <row r="212" spans="2:8" ht="140.25" customHeight="1" x14ac:dyDescent="0.25">
      <c r="B212" s="109"/>
      <c r="C212" s="109"/>
      <c r="D212" s="115"/>
      <c r="E212" s="46" t="s">
        <v>226</v>
      </c>
      <c r="F212" s="43" t="s">
        <v>10</v>
      </c>
      <c r="G212" s="43" t="s">
        <v>36</v>
      </c>
      <c r="H212" s="43" t="s">
        <v>771</v>
      </c>
    </row>
    <row r="213" spans="2:8" ht="141" customHeight="1" x14ac:dyDescent="0.25">
      <c r="B213" s="109"/>
      <c r="C213" s="109"/>
      <c r="D213" s="115"/>
      <c r="E213" s="113" t="s">
        <v>227</v>
      </c>
      <c r="F213" s="113" t="s">
        <v>10</v>
      </c>
      <c r="G213" s="113" t="s">
        <v>36</v>
      </c>
      <c r="H213" s="113" t="s">
        <v>772</v>
      </c>
    </row>
    <row r="214" spans="2:8" ht="15.75" customHeight="1" x14ac:dyDescent="0.25">
      <c r="B214" s="109"/>
      <c r="C214" s="109"/>
      <c r="D214" s="115"/>
      <c r="E214" s="114"/>
      <c r="F214" s="114"/>
      <c r="G214" s="114"/>
      <c r="H214" s="114"/>
    </row>
    <row r="215" spans="2:8" ht="108" customHeight="1" x14ac:dyDescent="0.25">
      <c r="B215" s="109"/>
      <c r="C215" s="109"/>
      <c r="D215" s="115"/>
      <c r="E215" s="37" t="s">
        <v>204</v>
      </c>
      <c r="F215" s="37" t="s">
        <v>10</v>
      </c>
      <c r="G215" s="37" t="s">
        <v>216</v>
      </c>
      <c r="H215" s="37" t="s">
        <v>773</v>
      </c>
    </row>
    <row r="216" spans="2:8" ht="110.25" customHeight="1" x14ac:dyDescent="0.25">
      <c r="B216" s="109"/>
      <c r="C216" s="109"/>
      <c r="D216" s="115"/>
      <c r="E216" s="37" t="s">
        <v>228</v>
      </c>
      <c r="F216" s="37" t="s">
        <v>10</v>
      </c>
      <c r="G216" s="37" t="s">
        <v>216</v>
      </c>
      <c r="H216" s="37" t="s">
        <v>774</v>
      </c>
    </row>
    <row r="217" spans="2:8" ht="79.5" customHeight="1" x14ac:dyDescent="0.25">
      <c r="B217" s="109"/>
      <c r="C217" s="109"/>
      <c r="D217" s="115"/>
      <c r="E217" s="37" t="s">
        <v>229</v>
      </c>
      <c r="F217" s="113" t="s">
        <v>10</v>
      </c>
      <c r="G217" s="113" t="s">
        <v>36</v>
      </c>
      <c r="H217" s="37" t="s">
        <v>775</v>
      </c>
    </row>
    <row r="218" spans="2:8" ht="136.5" customHeight="1" x14ac:dyDescent="0.25">
      <c r="B218" s="109"/>
      <c r="C218" s="109"/>
      <c r="D218" s="115"/>
      <c r="E218" s="37" t="s">
        <v>230</v>
      </c>
      <c r="F218" s="115"/>
      <c r="G218" s="115"/>
      <c r="H218" s="37" t="s">
        <v>776</v>
      </c>
    </row>
    <row r="219" spans="2:8" ht="136.5" customHeight="1" x14ac:dyDescent="0.25">
      <c r="B219" s="109"/>
      <c r="C219" s="109"/>
      <c r="D219" s="115"/>
      <c r="E219" s="37" t="s">
        <v>231</v>
      </c>
      <c r="F219" s="114"/>
      <c r="G219" s="114"/>
      <c r="H219" s="37"/>
    </row>
    <row r="220" spans="2:8" ht="88.5" customHeight="1" x14ac:dyDescent="0.25">
      <c r="B220" s="109"/>
      <c r="C220" s="109"/>
      <c r="D220" s="115"/>
      <c r="E220" s="37" t="s">
        <v>232</v>
      </c>
      <c r="F220" s="113" t="s">
        <v>10</v>
      </c>
      <c r="G220" s="37" t="s">
        <v>144</v>
      </c>
      <c r="H220" s="37" t="s">
        <v>777</v>
      </c>
    </row>
    <row r="221" spans="2:8" ht="88.5" customHeight="1" x14ac:dyDescent="0.25">
      <c r="B221" s="109"/>
      <c r="C221" s="109"/>
      <c r="D221" s="115"/>
      <c r="E221" s="37" t="s">
        <v>233</v>
      </c>
      <c r="F221" s="115"/>
      <c r="G221" s="37" t="s">
        <v>234</v>
      </c>
      <c r="H221" s="37" t="s">
        <v>235</v>
      </c>
    </row>
    <row r="222" spans="2:8" ht="88.5" customHeight="1" x14ac:dyDescent="0.25">
      <c r="B222" s="109"/>
      <c r="C222" s="109"/>
      <c r="D222" s="115"/>
      <c r="E222" s="37" t="s">
        <v>236</v>
      </c>
      <c r="F222" s="115"/>
      <c r="G222" s="44"/>
      <c r="H222" s="37" t="s">
        <v>237</v>
      </c>
    </row>
    <row r="223" spans="2:8" ht="88.5" customHeight="1" x14ac:dyDescent="0.25">
      <c r="B223" s="109"/>
      <c r="C223" s="109"/>
      <c r="D223" s="115"/>
      <c r="E223" s="37" t="s">
        <v>238</v>
      </c>
      <c r="F223" s="115"/>
      <c r="G223" s="44"/>
      <c r="H223" s="37" t="s">
        <v>239</v>
      </c>
    </row>
    <row r="224" spans="2:8" ht="88.5" customHeight="1" x14ac:dyDescent="0.25">
      <c r="B224" s="109"/>
      <c r="C224" s="109"/>
      <c r="D224" s="115"/>
      <c r="E224" s="37" t="s">
        <v>240</v>
      </c>
      <c r="F224" s="115"/>
      <c r="G224" s="44"/>
      <c r="H224" s="37" t="s">
        <v>241</v>
      </c>
    </row>
    <row r="225" spans="2:8" ht="88.5" customHeight="1" x14ac:dyDescent="0.25">
      <c r="B225" s="109"/>
      <c r="C225" s="109"/>
      <c r="D225" s="115"/>
      <c r="E225" s="37" t="s">
        <v>242</v>
      </c>
      <c r="F225" s="115"/>
      <c r="G225" s="44"/>
      <c r="H225" s="37"/>
    </row>
    <row r="226" spans="2:8" ht="88.5" customHeight="1" x14ac:dyDescent="0.25">
      <c r="B226" s="109"/>
      <c r="C226" s="109"/>
      <c r="D226" s="115"/>
      <c r="E226" s="37" t="s">
        <v>243</v>
      </c>
      <c r="F226" s="114"/>
      <c r="G226" s="44"/>
      <c r="H226" s="37"/>
    </row>
    <row r="227" spans="2:8" ht="82.5" customHeight="1" x14ac:dyDescent="0.25">
      <c r="B227" s="109"/>
      <c r="C227" s="109"/>
      <c r="D227" s="115"/>
      <c r="E227" s="37" t="s">
        <v>244</v>
      </c>
      <c r="F227" s="113" t="s">
        <v>10</v>
      </c>
      <c r="G227" s="113" t="s">
        <v>234</v>
      </c>
      <c r="H227" s="113" t="s">
        <v>245</v>
      </c>
    </row>
    <row r="228" spans="2:8" ht="82.5" customHeight="1" x14ac:dyDescent="0.25">
      <c r="B228" s="109"/>
      <c r="C228" s="109"/>
      <c r="D228" s="115"/>
      <c r="E228" s="37" t="s">
        <v>246</v>
      </c>
      <c r="F228" s="115"/>
      <c r="G228" s="115"/>
      <c r="H228" s="115"/>
    </row>
    <row r="229" spans="2:8" ht="49.5" customHeight="1" x14ac:dyDescent="0.25">
      <c r="B229" s="109"/>
      <c r="C229" s="109"/>
      <c r="D229" s="115"/>
      <c r="E229" s="37" t="s">
        <v>247</v>
      </c>
      <c r="F229" s="115"/>
      <c r="G229" s="115"/>
      <c r="H229" s="115"/>
    </row>
    <row r="230" spans="2:8" ht="49.5" customHeight="1" x14ac:dyDescent="0.25">
      <c r="B230" s="109"/>
      <c r="C230" s="109"/>
      <c r="D230" s="115"/>
      <c r="E230" s="37" t="s">
        <v>248</v>
      </c>
      <c r="F230" s="115"/>
      <c r="G230" s="115"/>
      <c r="H230" s="115"/>
    </row>
    <row r="231" spans="2:8" ht="49.5" customHeight="1" x14ac:dyDescent="0.25">
      <c r="B231" s="109"/>
      <c r="C231" s="109"/>
      <c r="D231" s="115"/>
      <c r="E231" s="37" t="s">
        <v>249</v>
      </c>
      <c r="F231" s="115"/>
      <c r="G231" s="115"/>
      <c r="H231" s="115"/>
    </row>
    <row r="232" spans="2:8" ht="49.5" customHeight="1" x14ac:dyDescent="0.25">
      <c r="B232" s="109"/>
      <c r="C232" s="109"/>
      <c r="D232" s="115"/>
      <c r="E232" s="37" t="s">
        <v>250</v>
      </c>
      <c r="F232" s="115"/>
      <c r="G232" s="115"/>
      <c r="H232" s="115"/>
    </row>
    <row r="233" spans="2:8" ht="49.5" customHeight="1" x14ac:dyDescent="0.25">
      <c r="B233" s="109"/>
      <c r="C233" s="109"/>
      <c r="D233" s="115"/>
      <c r="E233" s="37" t="s">
        <v>251</v>
      </c>
      <c r="F233" s="115"/>
      <c r="G233" s="115"/>
      <c r="H233" s="115"/>
    </row>
    <row r="234" spans="2:8" ht="49.5" customHeight="1" x14ac:dyDescent="0.25">
      <c r="B234" s="109"/>
      <c r="C234" s="109"/>
      <c r="D234" s="115"/>
      <c r="E234" s="37" t="s">
        <v>252</v>
      </c>
      <c r="F234" s="115"/>
      <c r="G234" s="115"/>
      <c r="H234" s="115"/>
    </row>
    <row r="235" spans="2:8" ht="49.5" customHeight="1" x14ac:dyDescent="0.25">
      <c r="B235" s="109"/>
      <c r="C235" s="109"/>
      <c r="D235" s="115"/>
      <c r="E235" s="37" t="s">
        <v>253</v>
      </c>
      <c r="F235" s="115"/>
      <c r="G235" s="115"/>
      <c r="H235" s="115"/>
    </row>
    <row r="236" spans="2:8" ht="49.5" customHeight="1" x14ac:dyDescent="0.25">
      <c r="B236" s="109"/>
      <c r="C236" s="109"/>
      <c r="D236" s="115"/>
      <c r="E236" s="37" t="s">
        <v>254</v>
      </c>
      <c r="F236" s="115"/>
      <c r="G236" s="115"/>
      <c r="H236" s="115"/>
    </row>
    <row r="237" spans="2:8" ht="49.5" customHeight="1" x14ac:dyDescent="0.25">
      <c r="B237" s="109"/>
      <c r="C237" s="109"/>
      <c r="D237" s="115"/>
      <c r="E237" s="37" t="s">
        <v>255</v>
      </c>
      <c r="F237" s="115"/>
      <c r="G237" s="115"/>
      <c r="H237" s="115"/>
    </row>
    <row r="238" spans="2:8" ht="49.5" customHeight="1" x14ac:dyDescent="0.25">
      <c r="B238" s="109"/>
      <c r="C238" s="109"/>
      <c r="D238" s="115"/>
      <c r="E238" s="37" t="s">
        <v>256</v>
      </c>
      <c r="F238" s="115"/>
      <c r="G238" s="115"/>
      <c r="H238" s="115"/>
    </row>
    <row r="239" spans="2:8" ht="49.5" customHeight="1" x14ac:dyDescent="0.25">
      <c r="B239" s="109"/>
      <c r="C239" s="109"/>
      <c r="D239" s="115"/>
      <c r="E239" s="37" t="s">
        <v>257</v>
      </c>
      <c r="F239" s="115"/>
      <c r="G239" s="115"/>
      <c r="H239" s="115"/>
    </row>
    <row r="240" spans="2:8" ht="49.5" customHeight="1" x14ac:dyDescent="0.25">
      <c r="B240" s="109"/>
      <c r="C240" s="109"/>
      <c r="D240" s="115"/>
      <c r="E240" s="37" t="s">
        <v>258</v>
      </c>
      <c r="F240" s="115"/>
      <c r="G240" s="115"/>
      <c r="H240" s="115"/>
    </row>
    <row r="241" spans="2:8" ht="49.5" customHeight="1" x14ac:dyDescent="0.25">
      <c r="B241" s="109"/>
      <c r="C241" s="109"/>
      <c r="D241" s="115"/>
      <c r="E241" s="37" t="s">
        <v>259</v>
      </c>
      <c r="F241" s="115"/>
      <c r="G241" s="115"/>
      <c r="H241" s="115"/>
    </row>
    <row r="242" spans="2:8" ht="49.5" customHeight="1" x14ac:dyDescent="0.25">
      <c r="B242" s="109"/>
      <c r="C242" s="109"/>
      <c r="D242" s="115"/>
      <c r="E242" s="37" t="s">
        <v>260</v>
      </c>
      <c r="F242" s="115"/>
      <c r="G242" s="115"/>
      <c r="H242" s="115"/>
    </row>
    <row r="243" spans="2:8" ht="49.5" customHeight="1" x14ac:dyDescent="0.25">
      <c r="B243" s="109"/>
      <c r="C243" s="109"/>
      <c r="D243" s="115"/>
      <c r="E243" s="37" t="s">
        <v>261</v>
      </c>
      <c r="F243" s="115"/>
      <c r="G243" s="115"/>
      <c r="H243" s="115"/>
    </row>
    <row r="244" spans="2:8" ht="49.5" customHeight="1" x14ac:dyDescent="0.25">
      <c r="B244" s="109"/>
      <c r="C244" s="109"/>
      <c r="D244" s="115"/>
      <c r="E244" s="37" t="s">
        <v>262</v>
      </c>
      <c r="F244" s="115"/>
      <c r="G244" s="115"/>
      <c r="H244" s="115"/>
    </row>
    <row r="245" spans="2:8" ht="49.5" customHeight="1" x14ac:dyDescent="0.25">
      <c r="B245" s="109"/>
      <c r="C245" s="109"/>
      <c r="D245" s="115"/>
      <c r="E245" s="37" t="s">
        <v>263</v>
      </c>
      <c r="F245" s="115"/>
      <c r="G245" s="115"/>
      <c r="H245" s="115"/>
    </row>
    <row r="246" spans="2:8" ht="49.5" customHeight="1" x14ac:dyDescent="0.25">
      <c r="B246" s="109"/>
      <c r="C246" s="109"/>
      <c r="D246" s="114"/>
      <c r="E246" s="37" t="s">
        <v>264</v>
      </c>
      <c r="F246" s="114"/>
      <c r="G246" s="114"/>
      <c r="H246" s="114"/>
    </row>
    <row r="247" spans="2:8" ht="120" customHeight="1" x14ac:dyDescent="0.25">
      <c r="B247" s="109"/>
      <c r="C247" s="109"/>
      <c r="D247" s="108" t="s">
        <v>265</v>
      </c>
      <c r="E247" s="113" t="s">
        <v>266</v>
      </c>
      <c r="F247" s="113" t="s">
        <v>10</v>
      </c>
      <c r="G247" s="37" t="s">
        <v>267</v>
      </c>
      <c r="H247" s="113" t="s">
        <v>778</v>
      </c>
    </row>
    <row r="248" spans="2:8" ht="54.75" customHeight="1" x14ac:dyDescent="0.25">
      <c r="B248" s="109"/>
      <c r="C248" s="109"/>
      <c r="D248" s="109"/>
      <c r="E248" s="114"/>
      <c r="F248" s="114"/>
      <c r="G248" s="37" t="s">
        <v>53</v>
      </c>
      <c r="H248" s="114"/>
    </row>
    <row r="249" spans="2:8" ht="72" customHeight="1" x14ac:dyDescent="0.25">
      <c r="B249" s="109"/>
      <c r="C249" s="109"/>
      <c r="D249" s="109"/>
      <c r="E249" s="113" t="s">
        <v>268</v>
      </c>
      <c r="F249" s="113" t="s">
        <v>10</v>
      </c>
      <c r="G249" s="113" t="s">
        <v>36</v>
      </c>
      <c r="H249" s="37" t="s">
        <v>703</v>
      </c>
    </row>
    <row r="250" spans="2:8" ht="59.25" customHeight="1" x14ac:dyDescent="0.25">
      <c r="B250" s="109"/>
      <c r="C250" s="109"/>
      <c r="D250" s="109"/>
      <c r="E250" s="114"/>
      <c r="F250" s="114"/>
      <c r="G250" s="114"/>
      <c r="H250" s="37" t="s">
        <v>704</v>
      </c>
    </row>
    <row r="251" spans="2:8" ht="102" customHeight="1" x14ac:dyDescent="0.25">
      <c r="B251" s="109"/>
      <c r="C251" s="109"/>
      <c r="D251" s="109"/>
      <c r="E251" s="113" t="s">
        <v>269</v>
      </c>
      <c r="F251" s="113" t="s">
        <v>10</v>
      </c>
      <c r="G251" s="113" t="s">
        <v>36</v>
      </c>
      <c r="H251" s="37" t="s">
        <v>705</v>
      </c>
    </row>
    <row r="252" spans="2:8" ht="75" customHeight="1" x14ac:dyDescent="0.25">
      <c r="B252" s="109"/>
      <c r="C252" s="109"/>
      <c r="D252" s="109"/>
      <c r="E252" s="114"/>
      <c r="F252" s="114"/>
      <c r="G252" s="114"/>
      <c r="H252" s="37" t="s">
        <v>706</v>
      </c>
    </row>
    <row r="253" spans="2:8" ht="44.25" customHeight="1" x14ac:dyDescent="0.25">
      <c r="B253" s="109"/>
      <c r="C253" s="109"/>
      <c r="D253" s="109"/>
      <c r="E253" s="113" t="s">
        <v>270</v>
      </c>
      <c r="F253" s="113" t="s">
        <v>10</v>
      </c>
      <c r="G253" s="113" t="s">
        <v>36</v>
      </c>
      <c r="H253" s="37" t="s">
        <v>707</v>
      </c>
    </row>
    <row r="254" spans="2:8" ht="80.25" customHeight="1" x14ac:dyDescent="0.25">
      <c r="B254" s="109"/>
      <c r="C254" s="109"/>
      <c r="D254" s="109"/>
      <c r="E254" s="114"/>
      <c r="F254" s="114"/>
      <c r="G254" s="114"/>
      <c r="H254" s="37" t="s">
        <v>708</v>
      </c>
    </row>
    <row r="255" spans="2:8" ht="74.25" customHeight="1" x14ac:dyDescent="0.25">
      <c r="B255" s="109"/>
      <c r="C255" s="109"/>
      <c r="D255" s="109"/>
      <c r="E255" s="113" t="s">
        <v>271</v>
      </c>
      <c r="F255" s="113" t="s">
        <v>10</v>
      </c>
      <c r="G255" s="113" t="s">
        <v>45</v>
      </c>
      <c r="H255" s="37" t="s">
        <v>779</v>
      </c>
    </row>
    <row r="256" spans="2:8" ht="88.5" customHeight="1" x14ac:dyDescent="0.25">
      <c r="B256" s="109"/>
      <c r="C256" s="109"/>
      <c r="D256" s="109"/>
      <c r="E256" s="114"/>
      <c r="F256" s="114"/>
      <c r="G256" s="114"/>
      <c r="H256" s="37" t="s">
        <v>780</v>
      </c>
    </row>
    <row r="257" spans="2:8" s="6" customFormat="1" ht="92.25" customHeight="1" x14ac:dyDescent="0.25">
      <c r="B257" s="109"/>
      <c r="C257" s="109"/>
      <c r="D257" s="109"/>
      <c r="E257" s="37" t="s">
        <v>272</v>
      </c>
      <c r="F257" s="37" t="s">
        <v>10</v>
      </c>
      <c r="G257" s="37" t="s">
        <v>216</v>
      </c>
      <c r="H257" s="37" t="s">
        <v>781</v>
      </c>
    </row>
    <row r="258" spans="2:8" s="6" customFormat="1" ht="92.25" customHeight="1" x14ac:dyDescent="0.25">
      <c r="B258" s="109"/>
      <c r="C258" s="109"/>
      <c r="D258" s="109"/>
      <c r="E258" s="37" t="s">
        <v>832</v>
      </c>
      <c r="F258" s="43" t="s">
        <v>10</v>
      </c>
      <c r="G258" s="37" t="s">
        <v>45</v>
      </c>
      <c r="H258" s="37" t="s">
        <v>833</v>
      </c>
    </row>
    <row r="259" spans="2:8" s="6" customFormat="1" ht="72" customHeight="1" x14ac:dyDescent="0.25">
      <c r="B259" s="109"/>
      <c r="C259" s="109"/>
      <c r="D259" s="109"/>
      <c r="E259" s="37" t="s">
        <v>914</v>
      </c>
      <c r="F259" s="43" t="s">
        <v>211</v>
      </c>
      <c r="G259" s="37" t="s">
        <v>45</v>
      </c>
      <c r="H259" s="37" t="s">
        <v>844</v>
      </c>
    </row>
    <row r="260" spans="2:8" s="6" customFormat="1" ht="155.25" customHeight="1" x14ac:dyDescent="0.25">
      <c r="B260" s="109"/>
      <c r="C260" s="109"/>
      <c r="D260" s="109"/>
      <c r="E260" s="37" t="s">
        <v>838</v>
      </c>
      <c r="F260" s="43" t="s">
        <v>357</v>
      </c>
      <c r="G260" s="37" t="s">
        <v>840</v>
      </c>
      <c r="H260" s="37" t="s">
        <v>835</v>
      </c>
    </row>
    <row r="261" spans="2:8" s="6" customFormat="1" ht="92.25" customHeight="1" x14ac:dyDescent="0.25">
      <c r="B261" s="109"/>
      <c r="C261" s="109"/>
      <c r="D261" s="109"/>
      <c r="E261" s="37" t="s">
        <v>839</v>
      </c>
      <c r="F261" s="43" t="s">
        <v>357</v>
      </c>
      <c r="G261" s="37" t="s">
        <v>840</v>
      </c>
      <c r="H261" s="37" t="s">
        <v>842</v>
      </c>
    </row>
    <row r="262" spans="2:8" s="6" customFormat="1" ht="92.25" customHeight="1" x14ac:dyDescent="0.25">
      <c r="B262" s="109"/>
      <c r="C262" s="109"/>
      <c r="D262" s="109"/>
      <c r="E262" s="37" t="s">
        <v>841</v>
      </c>
      <c r="F262" s="43" t="s">
        <v>211</v>
      </c>
      <c r="G262" s="37" t="s">
        <v>45</v>
      </c>
      <c r="H262" s="37" t="s">
        <v>843</v>
      </c>
    </row>
    <row r="263" spans="2:8" s="6" customFormat="1" ht="99" customHeight="1" x14ac:dyDescent="0.25">
      <c r="B263" s="110"/>
      <c r="C263" s="110"/>
      <c r="D263" s="110"/>
      <c r="E263" s="47" t="s">
        <v>900</v>
      </c>
      <c r="F263" s="43" t="s">
        <v>211</v>
      </c>
      <c r="G263" s="37" t="s">
        <v>45</v>
      </c>
      <c r="H263" s="37" t="s">
        <v>835</v>
      </c>
    </row>
    <row r="264" spans="2:8" s="3" customFormat="1" ht="105.75" customHeight="1" x14ac:dyDescent="0.25">
      <c r="B264" s="113">
        <v>11</v>
      </c>
      <c r="C264" s="108" t="s">
        <v>273</v>
      </c>
      <c r="D264" s="113" t="s">
        <v>274</v>
      </c>
      <c r="E264" s="37" t="s">
        <v>275</v>
      </c>
      <c r="F264" s="113" t="s">
        <v>10</v>
      </c>
      <c r="G264" s="37"/>
      <c r="H264" s="37"/>
    </row>
    <row r="265" spans="2:8" ht="159" customHeight="1" x14ac:dyDescent="0.25">
      <c r="B265" s="115"/>
      <c r="C265" s="115"/>
      <c r="D265" s="115"/>
      <c r="E265" s="37" t="s">
        <v>276</v>
      </c>
      <c r="F265" s="114"/>
      <c r="G265" s="37" t="s">
        <v>277</v>
      </c>
      <c r="H265" s="37" t="s">
        <v>278</v>
      </c>
    </row>
    <row r="266" spans="2:8" ht="58.5" customHeight="1" x14ac:dyDescent="0.25">
      <c r="B266" s="115"/>
      <c r="C266" s="115"/>
      <c r="D266" s="115"/>
      <c r="E266" s="113" t="s">
        <v>279</v>
      </c>
      <c r="F266" s="113" t="s">
        <v>10</v>
      </c>
      <c r="G266" s="37" t="s">
        <v>280</v>
      </c>
      <c r="H266" s="113" t="s">
        <v>782</v>
      </c>
    </row>
    <row r="267" spans="2:8" ht="105" customHeight="1" x14ac:dyDescent="0.25">
      <c r="B267" s="115"/>
      <c r="C267" s="115"/>
      <c r="D267" s="115"/>
      <c r="E267" s="114"/>
      <c r="F267" s="114"/>
      <c r="G267" s="37" t="s">
        <v>36</v>
      </c>
      <c r="H267" s="114"/>
    </row>
    <row r="268" spans="2:8" ht="52.5" customHeight="1" x14ac:dyDescent="0.25">
      <c r="B268" s="115"/>
      <c r="C268" s="115"/>
      <c r="D268" s="115"/>
      <c r="E268" s="113" t="s">
        <v>281</v>
      </c>
      <c r="F268" s="113" t="s">
        <v>10</v>
      </c>
      <c r="G268" s="37" t="s">
        <v>280</v>
      </c>
      <c r="H268" s="113" t="s">
        <v>783</v>
      </c>
    </row>
    <row r="269" spans="2:8" ht="52.5" customHeight="1" x14ac:dyDescent="0.25">
      <c r="B269" s="115"/>
      <c r="C269" s="115"/>
      <c r="D269" s="115"/>
      <c r="E269" s="114"/>
      <c r="F269" s="114"/>
      <c r="G269" s="37" t="s">
        <v>45</v>
      </c>
      <c r="H269" s="114"/>
    </row>
    <row r="270" spans="2:8" ht="45" customHeight="1" x14ac:dyDescent="0.25">
      <c r="B270" s="115"/>
      <c r="C270" s="115"/>
      <c r="D270" s="115"/>
      <c r="E270" s="113" t="s">
        <v>282</v>
      </c>
      <c r="F270" s="113" t="s">
        <v>10</v>
      </c>
      <c r="G270" s="37" t="s">
        <v>280</v>
      </c>
      <c r="H270" s="113" t="s">
        <v>784</v>
      </c>
    </row>
    <row r="271" spans="2:8" ht="45" customHeight="1" x14ac:dyDescent="0.25">
      <c r="B271" s="115"/>
      <c r="C271" s="115"/>
      <c r="D271" s="115"/>
      <c r="E271" s="114"/>
      <c r="F271" s="114"/>
      <c r="G271" s="37" t="s">
        <v>45</v>
      </c>
      <c r="H271" s="114"/>
    </row>
    <row r="272" spans="2:8" ht="54.75" customHeight="1" x14ac:dyDescent="0.25">
      <c r="B272" s="115"/>
      <c r="C272" s="115"/>
      <c r="D272" s="115"/>
      <c r="E272" s="113" t="s">
        <v>283</v>
      </c>
      <c r="F272" s="113" t="s">
        <v>10</v>
      </c>
      <c r="G272" s="37" t="s">
        <v>280</v>
      </c>
      <c r="H272" s="113" t="s">
        <v>785</v>
      </c>
    </row>
    <row r="273" spans="2:8" ht="54.75" customHeight="1" x14ac:dyDescent="0.25">
      <c r="B273" s="115"/>
      <c r="C273" s="115"/>
      <c r="D273" s="115"/>
      <c r="E273" s="114"/>
      <c r="F273" s="114"/>
      <c r="G273" s="37" t="s">
        <v>45</v>
      </c>
      <c r="H273" s="114"/>
    </row>
    <row r="274" spans="2:8" ht="77.25" customHeight="1" x14ac:dyDescent="0.25">
      <c r="B274" s="115"/>
      <c r="C274" s="115"/>
      <c r="D274" s="115"/>
      <c r="E274" s="113" t="s">
        <v>284</v>
      </c>
      <c r="F274" s="113" t="s">
        <v>10</v>
      </c>
      <c r="G274" s="37" t="s">
        <v>280</v>
      </c>
      <c r="H274" s="37" t="s">
        <v>786</v>
      </c>
    </row>
    <row r="275" spans="2:8" ht="77.25" customHeight="1" x14ac:dyDescent="0.25">
      <c r="B275" s="115"/>
      <c r="C275" s="115"/>
      <c r="D275" s="115"/>
      <c r="E275" s="115"/>
      <c r="F275" s="115"/>
      <c r="G275" s="37" t="s">
        <v>36</v>
      </c>
      <c r="H275" s="37" t="s">
        <v>787</v>
      </c>
    </row>
    <row r="276" spans="2:8" ht="113.25" customHeight="1" x14ac:dyDescent="0.25">
      <c r="B276" s="115"/>
      <c r="C276" s="115"/>
      <c r="D276" s="115"/>
      <c r="E276" s="114"/>
      <c r="F276" s="114"/>
      <c r="G276" s="44"/>
      <c r="H276" s="37" t="s">
        <v>788</v>
      </c>
    </row>
    <row r="277" spans="2:8" ht="74.25" customHeight="1" x14ac:dyDescent="0.25">
      <c r="B277" s="115"/>
      <c r="C277" s="115"/>
      <c r="D277" s="115"/>
      <c r="E277" s="113" t="s">
        <v>285</v>
      </c>
      <c r="F277" s="113" t="s">
        <v>10</v>
      </c>
      <c r="G277" s="37" t="s">
        <v>280</v>
      </c>
      <c r="H277" s="37" t="s">
        <v>789</v>
      </c>
    </row>
    <row r="278" spans="2:8" ht="74.25" customHeight="1" x14ac:dyDescent="0.25">
      <c r="B278" s="115"/>
      <c r="C278" s="115"/>
      <c r="D278" s="115"/>
      <c r="E278" s="115"/>
      <c r="F278" s="115"/>
      <c r="G278" s="37" t="s">
        <v>36</v>
      </c>
      <c r="H278" s="37" t="s">
        <v>790</v>
      </c>
    </row>
    <row r="279" spans="2:8" ht="161.25" customHeight="1" x14ac:dyDescent="0.25">
      <c r="B279" s="115"/>
      <c r="C279" s="115"/>
      <c r="D279" s="115"/>
      <c r="E279" s="114"/>
      <c r="F279" s="114"/>
      <c r="G279" s="44"/>
      <c r="H279" s="37" t="s">
        <v>791</v>
      </c>
    </row>
    <row r="280" spans="2:8" ht="183" customHeight="1" x14ac:dyDescent="0.25">
      <c r="B280" s="115"/>
      <c r="C280" s="115"/>
      <c r="D280" s="115"/>
      <c r="E280" s="113" t="s">
        <v>286</v>
      </c>
      <c r="F280" s="113" t="s">
        <v>10</v>
      </c>
      <c r="G280" s="37" t="s">
        <v>280</v>
      </c>
      <c r="H280" s="37" t="s">
        <v>792</v>
      </c>
    </row>
    <row r="281" spans="2:8" ht="46.5" customHeight="1" x14ac:dyDescent="0.25">
      <c r="B281" s="115"/>
      <c r="C281" s="115"/>
      <c r="D281" s="115"/>
      <c r="E281" s="115"/>
      <c r="F281" s="115"/>
      <c r="G281" s="37" t="s">
        <v>36</v>
      </c>
      <c r="H281" s="37" t="s">
        <v>793</v>
      </c>
    </row>
    <row r="282" spans="2:8" ht="53.25" customHeight="1" x14ac:dyDescent="0.25">
      <c r="B282" s="115"/>
      <c r="C282" s="115"/>
      <c r="D282" s="115"/>
      <c r="E282" s="114"/>
      <c r="F282" s="114"/>
      <c r="G282" s="44"/>
      <c r="H282" s="37" t="s">
        <v>794</v>
      </c>
    </row>
    <row r="283" spans="2:8" ht="135" customHeight="1" x14ac:dyDescent="0.25">
      <c r="B283" s="115"/>
      <c r="C283" s="115"/>
      <c r="D283" s="115"/>
      <c r="E283" s="113" t="s">
        <v>287</v>
      </c>
      <c r="F283" s="113" t="s">
        <v>10</v>
      </c>
      <c r="G283" s="37" t="s">
        <v>280</v>
      </c>
      <c r="H283" s="37" t="s">
        <v>795</v>
      </c>
    </row>
    <row r="284" spans="2:8" ht="56.25" customHeight="1" x14ac:dyDescent="0.25">
      <c r="B284" s="115"/>
      <c r="C284" s="115"/>
      <c r="D284" s="115"/>
      <c r="E284" s="115"/>
      <c r="F284" s="115"/>
      <c r="G284" s="37" t="s">
        <v>36</v>
      </c>
      <c r="H284" s="37" t="s">
        <v>796</v>
      </c>
    </row>
    <row r="285" spans="2:8" ht="69.75" customHeight="1" x14ac:dyDescent="0.25">
      <c r="B285" s="115"/>
      <c r="C285" s="115"/>
      <c r="D285" s="115"/>
      <c r="E285" s="114"/>
      <c r="F285" s="114"/>
      <c r="G285" s="44"/>
      <c r="H285" s="37" t="s">
        <v>797</v>
      </c>
    </row>
    <row r="286" spans="2:8" ht="63.75" customHeight="1" x14ac:dyDescent="0.25">
      <c r="B286" s="115"/>
      <c r="C286" s="115"/>
      <c r="D286" s="115"/>
      <c r="E286" s="113" t="s">
        <v>288</v>
      </c>
      <c r="F286" s="113" t="s">
        <v>10</v>
      </c>
      <c r="G286" s="37" t="s">
        <v>280</v>
      </c>
      <c r="H286" s="113" t="s">
        <v>798</v>
      </c>
    </row>
    <row r="287" spans="2:8" ht="56.25" customHeight="1" x14ac:dyDescent="0.25">
      <c r="B287" s="115"/>
      <c r="C287" s="115"/>
      <c r="D287" s="115"/>
      <c r="E287" s="114"/>
      <c r="F287" s="114"/>
      <c r="G287" s="37" t="s">
        <v>36</v>
      </c>
      <c r="H287" s="114"/>
    </row>
    <row r="288" spans="2:8" ht="120.75" customHeight="1" x14ac:dyDescent="0.25">
      <c r="B288" s="115"/>
      <c r="C288" s="115"/>
      <c r="D288" s="115"/>
      <c r="E288" s="113" t="s">
        <v>289</v>
      </c>
      <c r="F288" s="113" t="s">
        <v>10</v>
      </c>
      <c r="G288" s="37" t="s">
        <v>280</v>
      </c>
      <c r="H288" s="113" t="s">
        <v>799</v>
      </c>
    </row>
    <row r="289" spans="2:8" ht="57" customHeight="1" x14ac:dyDescent="0.25">
      <c r="B289" s="115"/>
      <c r="C289" s="115"/>
      <c r="D289" s="115"/>
      <c r="E289" s="114"/>
      <c r="F289" s="114"/>
      <c r="G289" s="37" t="s">
        <v>36</v>
      </c>
      <c r="H289" s="114"/>
    </row>
    <row r="290" spans="2:8" ht="138" customHeight="1" x14ac:dyDescent="0.25">
      <c r="B290" s="115"/>
      <c r="C290" s="115"/>
      <c r="D290" s="115"/>
      <c r="E290" s="113" t="s">
        <v>290</v>
      </c>
      <c r="F290" s="113" t="s">
        <v>10</v>
      </c>
      <c r="G290" s="37" t="s">
        <v>280</v>
      </c>
      <c r="H290" s="113" t="s">
        <v>800</v>
      </c>
    </row>
    <row r="291" spans="2:8" ht="75.75" customHeight="1" x14ac:dyDescent="0.25">
      <c r="B291" s="115"/>
      <c r="C291" s="115"/>
      <c r="D291" s="115"/>
      <c r="E291" s="114"/>
      <c r="F291" s="114"/>
      <c r="G291" s="37" t="s">
        <v>36</v>
      </c>
      <c r="H291" s="114"/>
    </row>
    <row r="292" spans="2:8" ht="71.25" customHeight="1" x14ac:dyDescent="0.25">
      <c r="B292" s="115"/>
      <c r="C292" s="115"/>
      <c r="D292" s="115"/>
      <c r="E292" s="113" t="s">
        <v>291</v>
      </c>
      <c r="F292" s="113" t="s">
        <v>10</v>
      </c>
      <c r="G292" s="37" t="s">
        <v>280</v>
      </c>
      <c r="H292" s="113" t="s">
        <v>801</v>
      </c>
    </row>
    <row r="293" spans="2:8" ht="58.5" customHeight="1" x14ac:dyDescent="0.25">
      <c r="B293" s="115"/>
      <c r="C293" s="115"/>
      <c r="D293" s="115"/>
      <c r="E293" s="114"/>
      <c r="F293" s="114"/>
      <c r="G293" s="37" t="s">
        <v>36</v>
      </c>
      <c r="H293" s="114"/>
    </row>
    <row r="294" spans="2:8" ht="102" customHeight="1" x14ac:dyDescent="0.25">
      <c r="B294" s="115"/>
      <c r="C294" s="115"/>
      <c r="D294" s="115"/>
      <c r="E294" s="113" t="s">
        <v>292</v>
      </c>
      <c r="F294" s="113" t="s">
        <v>10</v>
      </c>
      <c r="G294" s="37" t="s">
        <v>280</v>
      </c>
      <c r="H294" s="113" t="s">
        <v>802</v>
      </c>
    </row>
    <row r="295" spans="2:8" ht="87" customHeight="1" x14ac:dyDescent="0.25">
      <c r="B295" s="115"/>
      <c r="C295" s="115"/>
      <c r="D295" s="115"/>
      <c r="E295" s="114"/>
      <c r="F295" s="114"/>
      <c r="G295" s="37" t="s">
        <v>45</v>
      </c>
      <c r="H295" s="114"/>
    </row>
    <row r="296" spans="2:8" ht="94.5" customHeight="1" x14ac:dyDescent="0.25">
      <c r="B296" s="115"/>
      <c r="C296" s="115"/>
      <c r="D296" s="115"/>
      <c r="E296" s="113" t="s">
        <v>293</v>
      </c>
      <c r="F296" s="113" t="s">
        <v>10</v>
      </c>
      <c r="G296" s="37" t="s">
        <v>280</v>
      </c>
      <c r="H296" s="113" t="s">
        <v>803</v>
      </c>
    </row>
    <row r="297" spans="2:8" ht="78.75" customHeight="1" x14ac:dyDescent="0.25">
      <c r="B297" s="115"/>
      <c r="C297" s="115"/>
      <c r="D297" s="115"/>
      <c r="E297" s="114"/>
      <c r="F297" s="114"/>
      <c r="G297" s="37" t="s">
        <v>45</v>
      </c>
      <c r="H297" s="114"/>
    </row>
    <row r="298" spans="2:8" ht="118.5" customHeight="1" x14ac:dyDescent="0.25">
      <c r="B298" s="115"/>
      <c r="C298" s="115"/>
      <c r="D298" s="115"/>
      <c r="E298" s="113" t="s">
        <v>294</v>
      </c>
      <c r="F298" s="113" t="s">
        <v>10</v>
      </c>
      <c r="G298" s="37" t="s">
        <v>280</v>
      </c>
      <c r="H298" s="113" t="s">
        <v>804</v>
      </c>
    </row>
    <row r="299" spans="2:8" ht="72.75" customHeight="1" x14ac:dyDescent="0.25">
      <c r="B299" s="115"/>
      <c r="C299" s="115"/>
      <c r="D299" s="115"/>
      <c r="E299" s="114"/>
      <c r="F299" s="114"/>
      <c r="G299" s="37" t="s">
        <v>45</v>
      </c>
      <c r="H299" s="114"/>
    </row>
    <row r="300" spans="2:8" ht="94.5" customHeight="1" x14ac:dyDescent="0.25">
      <c r="B300" s="115"/>
      <c r="C300" s="115"/>
      <c r="D300" s="115"/>
      <c r="E300" s="113" t="s">
        <v>295</v>
      </c>
      <c r="F300" s="113" t="s">
        <v>10</v>
      </c>
      <c r="G300" s="37" t="s">
        <v>280</v>
      </c>
      <c r="H300" s="113" t="s">
        <v>805</v>
      </c>
    </row>
    <row r="301" spans="2:8" ht="67.5" customHeight="1" x14ac:dyDescent="0.25">
      <c r="B301" s="115"/>
      <c r="C301" s="115"/>
      <c r="D301" s="115"/>
      <c r="E301" s="114"/>
      <c r="F301" s="114"/>
      <c r="G301" s="37" t="s">
        <v>45</v>
      </c>
      <c r="H301" s="114"/>
    </row>
    <row r="302" spans="2:8" ht="58.5" customHeight="1" x14ac:dyDescent="0.25">
      <c r="B302" s="115"/>
      <c r="C302" s="115"/>
      <c r="D302" s="115"/>
      <c r="E302" s="113" t="s">
        <v>296</v>
      </c>
      <c r="F302" s="113" t="s">
        <v>10</v>
      </c>
      <c r="G302" s="113" t="s">
        <v>36</v>
      </c>
      <c r="H302" s="37" t="s">
        <v>806</v>
      </c>
    </row>
    <row r="303" spans="2:8" ht="77.25" customHeight="1" x14ac:dyDescent="0.25">
      <c r="B303" s="115"/>
      <c r="C303" s="115"/>
      <c r="D303" s="115"/>
      <c r="E303" s="115"/>
      <c r="F303" s="115"/>
      <c r="G303" s="115"/>
      <c r="H303" s="37" t="s">
        <v>297</v>
      </c>
    </row>
    <row r="304" spans="2:8" ht="70.5" customHeight="1" x14ac:dyDescent="0.25">
      <c r="B304" s="115"/>
      <c r="C304" s="115"/>
      <c r="D304" s="114"/>
      <c r="E304" s="114"/>
      <c r="F304" s="114"/>
      <c r="G304" s="114"/>
      <c r="H304" s="37" t="s">
        <v>807</v>
      </c>
    </row>
    <row r="305" spans="2:8" s="24" customFormat="1" ht="87.75" customHeight="1" x14ac:dyDescent="0.25">
      <c r="B305" s="115"/>
      <c r="C305" s="115"/>
      <c r="D305" s="38"/>
      <c r="E305" s="48" t="s">
        <v>899</v>
      </c>
      <c r="F305" s="43" t="s">
        <v>211</v>
      </c>
      <c r="G305" s="37" t="s">
        <v>45</v>
      </c>
      <c r="H305" s="37" t="s">
        <v>842</v>
      </c>
    </row>
    <row r="306" spans="2:8" ht="120" customHeight="1" x14ac:dyDescent="0.25">
      <c r="B306" s="115"/>
      <c r="C306" s="115"/>
      <c r="D306" s="108" t="s">
        <v>298</v>
      </c>
      <c r="E306" s="113" t="s">
        <v>299</v>
      </c>
      <c r="F306" s="113" t="s">
        <v>10</v>
      </c>
      <c r="G306" s="113" t="s">
        <v>280</v>
      </c>
      <c r="H306" s="113" t="s">
        <v>808</v>
      </c>
    </row>
    <row r="307" spans="2:8" ht="15.75" customHeight="1" x14ac:dyDescent="0.25">
      <c r="B307" s="115"/>
      <c r="C307" s="115"/>
      <c r="D307" s="115"/>
      <c r="E307" s="114"/>
      <c r="F307" s="114"/>
      <c r="G307" s="114"/>
      <c r="H307" s="114"/>
    </row>
    <row r="308" spans="2:8" ht="102" customHeight="1" x14ac:dyDescent="0.25">
      <c r="B308" s="115"/>
      <c r="C308" s="115"/>
      <c r="D308" s="115"/>
      <c r="E308" s="113" t="s">
        <v>300</v>
      </c>
      <c r="F308" s="113" t="s">
        <v>10</v>
      </c>
      <c r="G308" s="113" t="s">
        <v>280</v>
      </c>
      <c r="H308" s="37" t="s">
        <v>809</v>
      </c>
    </row>
    <row r="309" spans="2:8" ht="102" customHeight="1" x14ac:dyDescent="0.25">
      <c r="B309" s="115"/>
      <c r="C309" s="115"/>
      <c r="D309" s="115"/>
      <c r="E309" s="115"/>
      <c r="F309" s="115"/>
      <c r="G309" s="115"/>
      <c r="H309" s="37" t="s">
        <v>810</v>
      </c>
    </row>
    <row r="310" spans="2:8" ht="102" customHeight="1" x14ac:dyDescent="0.25">
      <c r="B310" s="115"/>
      <c r="C310" s="115"/>
      <c r="D310" s="115"/>
      <c r="E310" s="115"/>
      <c r="F310" s="115"/>
      <c r="G310" s="115"/>
      <c r="H310" s="37" t="s">
        <v>811</v>
      </c>
    </row>
    <row r="311" spans="2:8" ht="102" customHeight="1" x14ac:dyDescent="0.25">
      <c r="B311" s="115"/>
      <c r="C311" s="115"/>
      <c r="D311" s="115"/>
      <c r="E311" s="115"/>
      <c r="F311" s="115"/>
      <c r="G311" s="115"/>
      <c r="H311" s="37" t="s">
        <v>812</v>
      </c>
    </row>
    <row r="312" spans="2:8" ht="102" customHeight="1" x14ac:dyDescent="0.25">
      <c r="B312" s="115"/>
      <c r="C312" s="115"/>
      <c r="D312" s="115"/>
      <c r="E312" s="115"/>
      <c r="F312" s="115"/>
      <c r="G312" s="115"/>
      <c r="H312" s="37" t="s">
        <v>813</v>
      </c>
    </row>
    <row r="313" spans="2:8" ht="102" customHeight="1" x14ac:dyDescent="0.25">
      <c r="B313" s="115"/>
      <c r="C313" s="115"/>
      <c r="D313" s="115"/>
      <c r="E313" s="115"/>
      <c r="F313" s="115"/>
      <c r="G313" s="115"/>
      <c r="H313" s="37" t="s">
        <v>814</v>
      </c>
    </row>
    <row r="314" spans="2:8" ht="102" customHeight="1" x14ac:dyDescent="0.25">
      <c r="B314" s="115"/>
      <c r="C314" s="115"/>
      <c r="D314" s="115"/>
      <c r="E314" s="115"/>
      <c r="F314" s="115"/>
      <c r="G314" s="115"/>
      <c r="H314" s="37" t="s">
        <v>815</v>
      </c>
    </row>
    <row r="315" spans="2:8" ht="102" customHeight="1" x14ac:dyDescent="0.25">
      <c r="B315" s="115"/>
      <c r="C315" s="115"/>
      <c r="D315" s="115"/>
      <c r="E315" s="115"/>
      <c r="F315" s="115"/>
      <c r="G315" s="115"/>
      <c r="H315" s="37" t="s">
        <v>816</v>
      </c>
    </row>
    <row r="316" spans="2:8" ht="102" customHeight="1" x14ac:dyDescent="0.25">
      <c r="B316" s="115"/>
      <c r="C316" s="115"/>
      <c r="D316" s="114"/>
      <c r="E316" s="114"/>
      <c r="F316" s="114"/>
      <c r="G316" s="114"/>
      <c r="H316" s="37" t="s">
        <v>817</v>
      </c>
    </row>
    <row r="317" spans="2:8" ht="101.25" customHeight="1" x14ac:dyDescent="0.25">
      <c r="B317" s="115"/>
      <c r="C317" s="115"/>
      <c r="D317" s="113" t="s">
        <v>301</v>
      </c>
      <c r="E317" s="113" t="s">
        <v>302</v>
      </c>
      <c r="F317" s="113" t="s">
        <v>10</v>
      </c>
      <c r="G317" s="113" t="s">
        <v>280</v>
      </c>
      <c r="H317" s="37" t="s">
        <v>818</v>
      </c>
    </row>
    <row r="318" spans="2:8" ht="50.25" customHeight="1" x14ac:dyDescent="0.25">
      <c r="B318" s="115"/>
      <c r="C318" s="115"/>
      <c r="D318" s="115"/>
      <c r="E318" s="114"/>
      <c r="F318" s="114"/>
      <c r="G318" s="114"/>
      <c r="H318" s="37" t="s">
        <v>819</v>
      </c>
    </row>
    <row r="319" spans="2:8" ht="73.5" customHeight="1" x14ac:dyDescent="0.25">
      <c r="B319" s="115"/>
      <c r="C319" s="115"/>
      <c r="D319" s="115"/>
      <c r="E319" s="113" t="s">
        <v>303</v>
      </c>
      <c r="F319" s="113" t="s">
        <v>10</v>
      </c>
      <c r="G319" s="113" t="s">
        <v>280</v>
      </c>
      <c r="H319" s="113" t="s">
        <v>820</v>
      </c>
    </row>
    <row r="320" spans="2:8" ht="90.75" customHeight="1" x14ac:dyDescent="0.25">
      <c r="B320" s="114"/>
      <c r="C320" s="114"/>
      <c r="D320" s="114"/>
      <c r="E320" s="114"/>
      <c r="F320" s="114"/>
      <c r="G320" s="114"/>
      <c r="H320" s="114"/>
    </row>
    <row r="321" spans="2:8" ht="80.25" customHeight="1" x14ac:dyDescent="0.25">
      <c r="B321" s="113">
        <v>12</v>
      </c>
      <c r="C321" s="113" t="s">
        <v>304</v>
      </c>
      <c r="D321" s="121" t="s">
        <v>305</v>
      </c>
      <c r="E321" s="113" t="s">
        <v>926</v>
      </c>
      <c r="F321" s="113" t="s">
        <v>10</v>
      </c>
      <c r="G321" s="113" t="s">
        <v>930</v>
      </c>
      <c r="H321" s="37" t="s">
        <v>821</v>
      </c>
    </row>
    <row r="322" spans="2:8" ht="45" customHeight="1" x14ac:dyDescent="0.25">
      <c r="B322" s="115"/>
      <c r="C322" s="115"/>
      <c r="D322" s="115"/>
      <c r="E322" s="114"/>
      <c r="F322" s="114"/>
      <c r="G322" s="114"/>
      <c r="H322" s="37" t="s">
        <v>822</v>
      </c>
    </row>
    <row r="323" spans="2:8" ht="95.25" customHeight="1" x14ac:dyDescent="0.25">
      <c r="B323" s="115"/>
      <c r="C323" s="115"/>
      <c r="D323" s="115"/>
      <c r="E323" s="113" t="s">
        <v>307</v>
      </c>
      <c r="F323" s="113" t="s">
        <v>10</v>
      </c>
      <c r="G323" s="113" t="s">
        <v>36</v>
      </c>
      <c r="H323" s="113" t="s">
        <v>823</v>
      </c>
    </row>
    <row r="324" spans="2:8" ht="15.75" customHeight="1" x14ac:dyDescent="0.25">
      <c r="B324" s="115"/>
      <c r="C324" s="115"/>
      <c r="D324" s="114"/>
      <c r="E324" s="114"/>
      <c r="F324" s="114"/>
      <c r="G324" s="114"/>
      <c r="H324" s="114"/>
    </row>
    <row r="325" spans="2:8" ht="54.75" customHeight="1" x14ac:dyDescent="0.25">
      <c r="B325" s="115"/>
      <c r="C325" s="115"/>
      <c r="D325" s="121" t="s">
        <v>308</v>
      </c>
      <c r="E325" s="113" t="s">
        <v>309</v>
      </c>
      <c r="F325" s="113" t="s">
        <v>10</v>
      </c>
      <c r="G325" s="37" t="s">
        <v>310</v>
      </c>
      <c r="H325" s="121" t="s">
        <v>824</v>
      </c>
    </row>
    <row r="326" spans="2:8" ht="114.75" customHeight="1" x14ac:dyDescent="0.25">
      <c r="B326" s="115"/>
      <c r="C326" s="115"/>
      <c r="D326" s="115"/>
      <c r="E326" s="114"/>
      <c r="F326" s="114"/>
      <c r="G326" s="37" t="s">
        <v>14</v>
      </c>
      <c r="H326" s="114"/>
    </row>
    <row r="327" spans="2:8" ht="74.25" customHeight="1" x14ac:dyDescent="0.25">
      <c r="B327" s="115"/>
      <c r="C327" s="115"/>
      <c r="D327" s="115"/>
      <c r="E327" s="113" t="s">
        <v>311</v>
      </c>
      <c r="F327" s="113" t="s">
        <v>10</v>
      </c>
      <c r="G327" s="37" t="s">
        <v>312</v>
      </c>
      <c r="H327" s="113" t="s">
        <v>825</v>
      </c>
    </row>
    <row r="328" spans="2:8" ht="66" customHeight="1" x14ac:dyDescent="0.25">
      <c r="B328" s="115"/>
      <c r="C328" s="115"/>
      <c r="D328" s="115"/>
      <c r="E328" s="115"/>
      <c r="F328" s="115"/>
      <c r="G328" s="37" t="s">
        <v>313</v>
      </c>
      <c r="H328" s="115"/>
    </row>
    <row r="329" spans="2:8" ht="72" customHeight="1" x14ac:dyDescent="0.25">
      <c r="B329" s="115"/>
      <c r="C329" s="115"/>
      <c r="D329" s="114"/>
      <c r="E329" s="114"/>
      <c r="F329" s="114"/>
      <c r="G329" s="37" t="s">
        <v>53</v>
      </c>
      <c r="H329" s="114"/>
    </row>
    <row r="330" spans="2:8" ht="66" customHeight="1" x14ac:dyDescent="0.25">
      <c r="B330" s="115"/>
      <c r="C330" s="115"/>
      <c r="D330" s="113" t="s">
        <v>314</v>
      </c>
      <c r="E330" s="113" t="s">
        <v>836</v>
      </c>
      <c r="F330" s="113" t="s">
        <v>10</v>
      </c>
      <c r="G330" s="37" t="s">
        <v>53</v>
      </c>
      <c r="H330" s="113" t="s">
        <v>826</v>
      </c>
    </row>
    <row r="331" spans="2:8" ht="56.25" customHeight="1" x14ac:dyDescent="0.25">
      <c r="B331" s="115"/>
      <c r="C331" s="115"/>
      <c r="D331" s="115"/>
      <c r="E331" s="114"/>
      <c r="F331" s="114"/>
      <c r="G331" s="37" t="s">
        <v>210</v>
      </c>
      <c r="H331" s="114"/>
    </row>
    <row r="332" spans="2:8" ht="76.5" customHeight="1" x14ac:dyDescent="0.25">
      <c r="B332" s="112">
        <v>13</v>
      </c>
      <c r="C332" s="122" t="s">
        <v>315</v>
      </c>
      <c r="D332" s="124" t="s">
        <v>316</v>
      </c>
      <c r="E332" s="118" t="s">
        <v>837</v>
      </c>
      <c r="F332" s="113" t="s">
        <v>10</v>
      </c>
      <c r="G332" s="37" t="s">
        <v>317</v>
      </c>
      <c r="H332" s="113" t="s">
        <v>827</v>
      </c>
    </row>
    <row r="333" spans="2:8" ht="67.5" customHeight="1" x14ac:dyDescent="0.25">
      <c r="B333" s="112"/>
      <c r="C333" s="123"/>
      <c r="D333" s="123"/>
      <c r="E333" s="119"/>
      <c r="F333" s="114"/>
      <c r="G333" s="37" t="s">
        <v>36</v>
      </c>
      <c r="H333" s="114"/>
    </row>
    <row r="334" spans="2:8" ht="118.5" customHeight="1" x14ac:dyDescent="0.25">
      <c r="B334" s="112"/>
      <c r="C334" s="112" t="s">
        <v>318</v>
      </c>
      <c r="D334" s="112" t="s">
        <v>319</v>
      </c>
      <c r="E334" s="118" t="s">
        <v>320</v>
      </c>
      <c r="F334" s="113" t="s">
        <v>10</v>
      </c>
      <c r="G334" s="113" t="s">
        <v>321</v>
      </c>
      <c r="H334" s="37" t="s">
        <v>828</v>
      </c>
    </row>
    <row r="335" spans="2:8" ht="86.25" customHeight="1" x14ac:dyDescent="0.25">
      <c r="B335" s="112"/>
      <c r="C335" s="112"/>
      <c r="D335" s="112"/>
      <c r="E335" s="120"/>
      <c r="F335" s="115"/>
      <c r="G335" s="115"/>
      <c r="H335" s="43" t="s">
        <v>829</v>
      </c>
    </row>
    <row r="336" spans="2:8" s="14" customFormat="1" ht="86.25" customHeight="1" x14ac:dyDescent="0.25">
      <c r="B336" s="112"/>
      <c r="C336" s="112"/>
      <c r="D336" s="112"/>
      <c r="E336" s="49" t="s">
        <v>834</v>
      </c>
      <c r="F336" s="50" t="s">
        <v>211</v>
      </c>
      <c r="G336" s="51" t="s">
        <v>36</v>
      </c>
      <c r="H336" s="52" t="s">
        <v>835</v>
      </c>
    </row>
    <row r="337" spans="2:8" ht="15.75" customHeight="1" x14ac:dyDescent="0.25">
      <c r="B337" s="53"/>
      <c r="C337" s="54"/>
      <c r="D337" s="55"/>
      <c r="E337" s="56"/>
      <c r="F337" s="56"/>
      <c r="G337" s="56"/>
      <c r="H337" s="56"/>
    </row>
    <row r="338" spans="2:8" ht="15.75" customHeight="1" x14ac:dyDescent="0.25">
      <c r="C338" s="116"/>
      <c r="D338" s="117"/>
      <c r="E338" s="117"/>
      <c r="F338" s="117"/>
      <c r="G338" s="117"/>
      <c r="H338" s="117"/>
    </row>
    <row r="339" spans="2:8" ht="15.75" customHeight="1" x14ac:dyDescent="0.25"/>
    <row r="340" spans="2:8" ht="44.25" customHeight="1" x14ac:dyDescent="0.3">
      <c r="B340" s="107" t="s">
        <v>915</v>
      </c>
      <c r="C340" s="107"/>
      <c r="D340" s="107"/>
      <c r="E340" s="39"/>
      <c r="F340" s="39"/>
      <c r="G340" s="107" t="s">
        <v>916</v>
      </c>
      <c r="H340" s="107"/>
    </row>
    <row r="341" spans="2:8" ht="15.75" customHeight="1" x14ac:dyDescent="0.25"/>
    <row r="342" spans="2:8" ht="15.75" customHeight="1" x14ac:dyDescent="0.25"/>
    <row r="343" spans="2:8" ht="15.75" customHeight="1" x14ac:dyDescent="0.25"/>
    <row r="344" spans="2:8" ht="15.75" customHeight="1" x14ac:dyDescent="0.25"/>
    <row r="345" spans="2:8" ht="15.75" customHeight="1" x14ac:dyDescent="0.25"/>
    <row r="346" spans="2:8" ht="15.75" customHeight="1" x14ac:dyDescent="0.25"/>
    <row r="347" spans="2:8" ht="15.75" customHeight="1" x14ac:dyDescent="0.25"/>
    <row r="348" spans="2:8" ht="15.75" customHeight="1" x14ac:dyDescent="0.25"/>
    <row r="349" spans="2:8" ht="15.75" customHeight="1" x14ac:dyDescent="0.25"/>
    <row r="350" spans="2:8" ht="15.75" customHeight="1" x14ac:dyDescent="0.25"/>
    <row r="351" spans="2:8" ht="15.75" customHeight="1" x14ac:dyDescent="0.25"/>
    <row r="352" spans="2:8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319">
    <mergeCell ref="G72:G73"/>
    <mergeCell ref="E128:E129"/>
    <mergeCell ref="E157:E159"/>
    <mergeCell ref="E72:E73"/>
    <mergeCell ref="E76:E77"/>
    <mergeCell ref="F76:F77"/>
    <mergeCell ref="G76:G77"/>
    <mergeCell ref="E53:E54"/>
    <mergeCell ref="E57:E59"/>
    <mergeCell ref="G55:G56"/>
    <mergeCell ref="E78:E79"/>
    <mergeCell ref="F78:F79"/>
    <mergeCell ref="E80:E81"/>
    <mergeCell ref="F80:F81"/>
    <mergeCell ref="G80:G81"/>
    <mergeCell ref="F107:F110"/>
    <mergeCell ref="G107:G110"/>
    <mergeCell ref="F128:F129"/>
    <mergeCell ref="G128:G129"/>
    <mergeCell ref="F130:F133"/>
    <mergeCell ref="G130:G133"/>
    <mergeCell ref="E152:E153"/>
    <mergeCell ref="F152:F153"/>
    <mergeCell ref="E64:E65"/>
    <mergeCell ref="E6:E8"/>
    <mergeCell ref="E19:E21"/>
    <mergeCell ref="E24:E25"/>
    <mergeCell ref="F19:F21"/>
    <mergeCell ref="G19:G21"/>
    <mergeCell ref="E36:E37"/>
    <mergeCell ref="F36:F37"/>
    <mergeCell ref="G38:G39"/>
    <mergeCell ref="E38:E39"/>
    <mergeCell ref="F38:F39"/>
    <mergeCell ref="E33:E35"/>
    <mergeCell ref="G12:G15"/>
    <mergeCell ref="H12:H15"/>
    <mergeCell ref="E16:E18"/>
    <mergeCell ref="F16:F18"/>
    <mergeCell ref="G16:G18"/>
    <mergeCell ref="E48:E49"/>
    <mergeCell ref="E51:E52"/>
    <mergeCell ref="H33:H34"/>
    <mergeCell ref="E10:E11"/>
    <mergeCell ref="F10:F11"/>
    <mergeCell ref="G10:G11"/>
    <mergeCell ref="E45:E47"/>
    <mergeCell ref="E40:E41"/>
    <mergeCell ref="G48:G49"/>
    <mergeCell ref="H24:H25"/>
    <mergeCell ref="F24:F25"/>
    <mergeCell ref="B4:B5"/>
    <mergeCell ref="C4:C5"/>
    <mergeCell ref="D4:D5"/>
    <mergeCell ref="E4:E5"/>
    <mergeCell ref="F4:F5"/>
    <mergeCell ref="G4:G5"/>
    <mergeCell ref="H4:H5"/>
    <mergeCell ref="D205:D207"/>
    <mergeCell ref="F206:F207"/>
    <mergeCell ref="D196:D199"/>
    <mergeCell ref="E196:E197"/>
    <mergeCell ref="F196:F197"/>
    <mergeCell ref="G196:G197"/>
    <mergeCell ref="H196:H197"/>
    <mergeCell ref="E198:E199"/>
    <mergeCell ref="H198:H199"/>
    <mergeCell ref="F198:F199"/>
    <mergeCell ref="C48:C56"/>
    <mergeCell ref="D48:D56"/>
    <mergeCell ref="F53:F54"/>
    <mergeCell ref="G53:G54"/>
    <mergeCell ref="E55:E56"/>
    <mergeCell ref="F55:F56"/>
    <mergeCell ref="F48:F49"/>
    <mergeCell ref="B6:B22"/>
    <mergeCell ref="F6:F8"/>
    <mergeCell ref="F40:F41"/>
    <mergeCell ref="G40:G41"/>
    <mergeCell ref="G45:G47"/>
    <mergeCell ref="F45:F47"/>
    <mergeCell ref="D6:D9"/>
    <mergeCell ref="D10:D11"/>
    <mergeCell ref="B23:B26"/>
    <mergeCell ref="C23:C26"/>
    <mergeCell ref="D23:D26"/>
    <mergeCell ref="C27:C47"/>
    <mergeCell ref="D45:D47"/>
    <mergeCell ref="D27:D29"/>
    <mergeCell ref="E31:E32"/>
    <mergeCell ref="F31:F32"/>
    <mergeCell ref="G31:G32"/>
    <mergeCell ref="F33:F35"/>
    <mergeCell ref="G24:G25"/>
    <mergeCell ref="C6:C22"/>
    <mergeCell ref="D12:D22"/>
    <mergeCell ref="G6:G8"/>
    <mergeCell ref="E12:E15"/>
    <mergeCell ref="F12:F15"/>
    <mergeCell ref="F64:F65"/>
    <mergeCell ref="G64:G65"/>
    <mergeCell ref="E67:E68"/>
    <mergeCell ref="F67:F68"/>
    <mergeCell ref="G67:G68"/>
    <mergeCell ref="F70:F71"/>
    <mergeCell ref="G70:G71"/>
    <mergeCell ref="F57:F59"/>
    <mergeCell ref="G57:G59"/>
    <mergeCell ref="E60:E61"/>
    <mergeCell ref="F60:F61"/>
    <mergeCell ref="E70:E71"/>
    <mergeCell ref="H60:H61"/>
    <mergeCell ref="E62:E63"/>
    <mergeCell ref="F62:F63"/>
    <mergeCell ref="G62:G63"/>
    <mergeCell ref="H48:H49"/>
    <mergeCell ref="F51:F52"/>
    <mergeCell ref="G51:G52"/>
    <mergeCell ref="E321:E322"/>
    <mergeCell ref="F321:F322"/>
    <mergeCell ref="G321:G322"/>
    <mergeCell ref="E308:E316"/>
    <mergeCell ref="E166:E168"/>
    <mergeCell ref="F166:F168"/>
    <mergeCell ref="G166:G168"/>
    <mergeCell ref="E173:E174"/>
    <mergeCell ref="E300:E301"/>
    <mergeCell ref="F300:F301"/>
    <mergeCell ref="E302:E304"/>
    <mergeCell ref="F302:F304"/>
    <mergeCell ref="E272:E273"/>
    <mergeCell ref="F272:F273"/>
    <mergeCell ref="H107:H110"/>
    <mergeCell ref="F85:F87"/>
    <mergeCell ref="G85:G87"/>
    <mergeCell ref="B27:B47"/>
    <mergeCell ref="B48:B56"/>
    <mergeCell ref="B57:B68"/>
    <mergeCell ref="F173:F174"/>
    <mergeCell ref="H173:H174"/>
    <mergeCell ref="F317:F318"/>
    <mergeCell ref="E319:E320"/>
    <mergeCell ref="F319:F320"/>
    <mergeCell ref="G319:G320"/>
    <mergeCell ref="H319:H320"/>
    <mergeCell ref="G302:G304"/>
    <mergeCell ref="E306:E307"/>
    <mergeCell ref="D57:D59"/>
    <mergeCell ref="D60:D63"/>
    <mergeCell ref="D64:D68"/>
    <mergeCell ref="D69:D74"/>
    <mergeCell ref="D76:D77"/>
    <mergeCell ref="D78:D172"/>
    <mergeCell ref="H300:H301"/>
    <mergeCell ref="F149:F151"/>
    <mergeCell ref="G149:G151"/>
    <mergeCell ref="H149:H151"/>
    <mergeCell ref="F157:F159"/>
    <mergeCell ref="F72:F73"/>
    <mergeCell ref="C57:C68"/>
    <mergeCell ref="B69:B77"/>
    <mergeCell ref="C69:C77"/>
    <mergeCell ref="C78:C199"/>
    <mergeCell ref="C264:C320"/>
    <mergeCell ref="C321:C331"/>
    <mergeCell ref="C332:C333"/>
    <mergeCell ref="D321:D324"/>
    <mergeCell ref="D325:D329"/>
    <mergeCell ref="D330:D331"/>
    <mergeCell ref="D332:D333"/>
    <mergeCell ref="C200:C207"/>
    <mergeCell ref="D209:D246"/>
    <mergeCell ref="D264:D304"/>
    <mergeCell ref="D306:D316"/>
    <mergeCell ref="D317:D320"/>
    <mergeCell ref="B78:B199"/>
    <mergeCell ref="B200:B207"/>
    <mergeCell ref="B264:B320"/>
    <mergeCell ref="B321:B331"/>
    <mergeCell ref="D173:D195"/>
    <mergeCell ref="D201:D204"/>
    <mergeCell ref="B209:B263"/>
    <mergeCell ref="C209:C263"/>
    <mergeCell ref="G334:G335"/>
    <mergeCell ref="C338:H338"/>
    <mergeCell ref="E332:E333"/>
    <mergeCell ref="F332:F333"/>
    <mergeCell ref="H332:H333"/>
    <mergeCell ref="E334:E335"/>
    <mergeCell ref="F334:F335"/>
    <mergeCell ref="E323:E324"/>
    <mergeCell ref="F323:F324"/>
    <mergeCell ref="E330:E331"/>
    <mergeCell ref="F330:F331"/>
    <mergeCell ref="H330:H331"/>
    <mergeCell ref="E327:E329"/>
    <mergeCell ref="F327:F329"/>
    <mergeCell ref="H327:H329"/>
    <mergeCell ref="G323:G324"/>
    <mergeCell ref="H323:H324"/>
    <mergeCell ref="E325:E326"/>
    <mergeCell ref="F325:F326"/>
    <mergeCell ref="H325:H326"/>
    <mergeCell ref="H85:H87"/>
    <mergeCell ref="F88:F105"/>
    <mergeCell ref="G88:G105"/>
    <mergeCell ref="H88:H105"/>
    <mergeCell ref="F117:F121"/>
    <mergeCell ref="G117:G121"/>
    <mergeCell ref="H117:H121"/>
    <mergeCell ref="H130:H133"/>
    <mergeCell ref="F112:F116"/>
    <mergeCell ref="G112:G116"/>
    <mergeCell ref="H112:H116"/>
    <mergeCell ref="F122:F127"/>
    <mergeCell ref="G122:G127"/>
    <mergeCell ref="H122:H127"/>
    <mergeCell ref="H213:H214"/>
    <mergeCell ref="E203:E204"/>
    <mergeCell ref="E205:E207"/>
    <mergeCell ref="F227:F246"/>
    <mergeCell ref="G227:G246"/>
    <mergeCell ref="H227:H246"/>
    <mergeCell ref="H247:H248"/>
    <mergeCell ref="F134:F135"/>
    <mergeCell ref="G134:G135"/>
    <mergeCell ref="H134:H135"/>
    <mergeCell ref="E138:E139"/>
    <mergeCell ref="F138:F139"/>
    <mergeCell ref="G138:G139"/>
    <mergeCell ref="H138:H139"/>
    <mergeCell ref="G157:G159"/>
    <mergeCell ref="H157:H159"/>
    <mergeCell ref="F140:F148"/>
    <mergeCell ref="G140:G148"/>
    <mergeCell ref="H140:H148"/>
    <mergeCell ref="F154:F156"/>
    <mergeCell ref="G154:G156"/>
    <mergeCell ref="H154:H156"/>
    <mergeCell ref="E201:E202"/>
    <mergeCell ref="F201:F202"/>
    <mergeCell ref="G201:G202"/>
    <mergeCell ref="F203:F204"/>
    <mergeCell ref="G203:G204"/>
    <mergeCell ref="F217:F219"/>
    <mergeCell ref="G217:G219"/>
    <mergeCell ref="F220:F226"/>
    <mergeCell ref="H272:H273"/>
    <mergeCell ref="G255:G256"/>
    <mergeCell ref="H270:H271"/>
    <mergeCell ref="H268:H269"/>
    <mergeCell ref="H266:H267"/>
    <mergeCell ref="E253:E254"/>
    <mergeCell ref="F253:F254"/>
    <mergeCell ref="G253:G254"/>
    <mergeCell ref="E249:E250"/>
    <mergeCell ref="F249:F250"/>
    <mergeCell ref="G249:G250"/>
    <mergeCell ref="E247:E248"/>
    <mergeCell ref="F247:F248"/>
    <mergeCell ref="E213:E214"/>
    <mergeCell ref="F213:F214"/>
    <mergeCell ref="G213:G214"/>
    <mergeCell ref="E274:E276"/>
    <mergeCell ref="E277:E279"/>
    <mergeCell ref="F277:F279"/>
    <mergeCell ref="E255:E256"/>
    <mergeCell ref="E266:E267"/>
    <mergeCell ref="F266:F267"/>
    <mergeCell ref="E268:E269"/>
    <mergeCell ref="F268:F269"/>
    <mergeCell ref="E270:E271"/>
    <mergeCell ref="F270:F271"/>
    <mergeCell ref="F255:F256"/>
    <mergeCell ref="F264:F265"/>
    <mergeCell ref="H298:H299"/>
    <mergeCell ref="E317:E318"/>
    <mergeCell ref="F308:F316"/>
    <mergeCell ref="G308:G316"/>
    <mergeCell ref="F306:F307"/>
    <mergeCell ref="E280:E282"/>
    <mergeCell ref="F280:F282"/>
    <mergeCell ref="F283:F285"/>
    <mergeCell ref="E286:E287"/>
    <mergeCell ref="F286:F287"/>
    <mergeCell ref="H286:H287"/>
    <mergeCell ref="E288:E289"/>
    <mergeCell ref="F288:F289"/>
    <mergeCell ref="H288:H289"/>
    <mergeCell ref="E292:E293"/>
    <mergeCell ref="F292:F293"/>
    <mergeCell ref="H292:H293"/>
    <mergeCell ref="E290:E291"/>
    <mergeCell ref="F290:F291"/>
    <mergeCell ref="H290:H291"/>
    <mergeCell ref="B340:D340"/>
    <mergeCell ref="G340:H340"/>
    <mergeCell ref="D247:D263"/>
    <mergeCell ref="D31:D44"/>
    <mergeCell ref="B2:H2"/>
    <mergeCell ref="B332:B336"/>
    <mergeCell ref="C334:C336"/>
    <mergeCell ref="D334:D336"/>
    <mergeCell ref="E294:E295"/>
    <mergeCell ref="F294:F295"/>
    <mergeCell ref="H294:H295"/>
    <mergeCell ref="G306:G307"/>
    <mergeCell ref="H306:H307"/>
    <mergeCell ref="E283:E285"/>
    <mergeCell ref="F274:F276"/>
    <mergeCell ref="E251:E252"/>
    <mergeCell ref="F251:F252"/>
    <mergeCell ref="G251:G252"/>
    <mergeCell ref="G317:G318"/>
    <mergeCell ref="E296:E297"/>
    <mergeCell ref="F296:F297"/>
    <mergeCell ref="H296:H297"/>
    <mergeCell ref="E298:E299"/>
    <mergeCell ref="F298:F299"/>
  </mergeCells>
  <pageMargins left="0.11811023622047245" right="0.19685039370078741" top="0.19685039370078741" bottom="0.19685039370078741" header="0.19685039370078741" footer="0.19685039370078741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98"/>
  <sheetViews>
    <sheetView workbookViewId="0">
      <selection activeCell="H1" sqref="H1"/>
    </sheetView>
  </sheetViews>
  <sheetFormatPr defaultColWidth="14.42578125" defaultRowHeight="15" customHeight="1" x14ac:dyDescent="0.25"/>
  <cols>
    <col min="1" max="1" width="14.42578125" style="15"/>
    <col min="2" max="2" width="6.140625" style="57" customWidth="1"/>
    <col min="3" max="3" width="15.7109375" style="57" customWidth="1"/>
    <col min="4" max="4" width="47.5703125" style="57" customWidth="1"/>
    <col min="5" max="5" width="12.5703125" style="57" customWidth="1"/>
    <col min="6" max="6" width="18.7109375" style="57" customWidth="1"/>
    <col min="7" max="7" width="16.5703125" style="57" customWidth="1"/>
    <col min="8" max="8" width="46" style="57" customWidth="1"/>
    <col min="9" max="19" width="8.7109375" customWidth="1"/>
  </cols>
  <sheetData>
    <row r="1" spans="2:8" ht="111" customHeight="1" x14ac:dyDescent="0.25">
      <c r="H1" s="58" t="s">
        <v>1157</v>
      </c>
    </row>
    <row r="2" spans="2:8" ht="75" customHeight="1" x14ac:dyDescent="0.35">
      <c r="B2" s="144" t="s">
        <v>846</v>
      </c>
      <c r="C2" s="144"/>
      <c r="D2" s="144"/>
      <c r="E2" s="144"/>
      <c r="F2" s="144"/>
      <c r="G2" s="144"/>
      <c r="H2" s="144"/>
    </row>
    <row r="3" spans="2:8" ht="24" customHeight="1" x14ac:dyDescent="0.25"/>
    <row r="4" spans="2:8" ht="94.5" customHeight="1" x14ac:dyDescent="0.25">
      <c r="B4" s="140" t="s">
        <v>0</v>
      </c>
      <c r="C4" s="141" t="s">
        <v>322</v>
      </c>
      <c r="D4" s="141" t="s">
        <v>323</v>
      </c>
      <c r="E4" s="141" t="s">
        <v>324</v>
      </c>
      <c r="F4" s="59" t="s">
        <v>325</v>
      </c>
      <c r="G4" s="59" t="s">
        <v>326</v>
      </c>
      <c r="H4" s="141" t="s">
        <v>6</v>
      </c>
    </row>
    <row r="5" spans="2:8" ht="44.25" customHeight="1" x14ac:dyDescent="0.25">
      <c r="B5" s="130"/>
      <c r="C5" s="130"/>
      <c r="D5" s="130"/>
      <c r="E5" s="130"/>
      <c r="F5" s="59" t="s">
        <v>327</v>
      </c>
      <c r="G5" s="59" t="s">
        <v>328</v>
      </c>
      <c r="H5" s="130"/>
    </row>
    <row r="6" spans="2:8" ht="150" customHeight="1" x14ac:dyDescent="0.25">
      <c r="B6" s="128">
        <v>1</v>
      </c>
      <c r="C6" s="126" t="s">
        <v>7</v>
      </c>
      <c r="D6" s="9" t="s">
        <v>932</v>
      </c>
      <c r="E6" s="9" t="s">
        <v>10</v>
      </c>
      <c r="F6" s="9" t="s">
        <v>329</v>
      </c>
      <c r="G6" s="9" t="s">
        <v>330</v>
      </c>
      <c r="H6" s="9" t="s">
        <v>331</v>
      </c>
    </row>
    <row r="7" spans="2:8" ht="25.5" x14ac:dyDescent="0.25">
      <c r="B7" s="129"/>
      <c r="C7" s="132"/>
      <c r="D7" s="126" t="s">
        <v>933</v>
      </c>
      <c r="E7" s="126" t="s">
        <v>910</v>
      </c>
      <c r="F7" s="126" t="s">
        <v>14</v>
      </c>
      <c r="G7" s="126" t="s">
        <v>332</v>
      </c>
      <c r="H7" s="9" t="s">
        <v>333</v>
      </c>
    </row>
    <row r="8" spans="2:8" ht="25.5" x14ac:dyDescent="0.25">
      <c r="B8" s="129"/>
      <c r="C8" s="132"/>
      <c r="D8" s="132"/>
      <c r="E8" s="132"/>
      <c r="F8" s="132"/>
      <c r="G8" s="132"/>
      <c r="H8" s="9" t="s">
        <v>334</v>
      </c>
    </row>
    <row r="9" spans="2:8" ht="39.75" customHeight="1" x14ac:dyDescent="0.25">
      <c r="B9" s="129"/>
      <c r="C9" s="132"/>
      <c r="D9" s="127"/>
      <c r="E9" s="127"/>
      <c r="F9" s="127"/>
      <c r="G9" s="127"/>
      <c r="H9" s="9" t="s">
        <v>335</v>
      </c>
    </row>
    <row r="10" spans="2:8" ht="160.5" customHeight="1" x14ac:dyDescent="0.25">
      <c r="B10" s="129"/>
      <c r="C10" s="132"/>
      <c r="D10" s="9" t="s">
        <v>903</v>
      </c>
      <c r="E10" s="9" t="s">
        <v>211</v>
      </c>
      <c r="F10" s="9" t="s">
        <v>14</v>
      </c>
      <c r="G10" s="9" t="s">
        <v>336</v>
      </c>
      <c r="H10" s="9" t="s">
        <v>337</v>
      </c>
    </row>
    <row r="11" spans="2:8" x14ac:dyDescent="0.25">
      <c r="B11" s="129"/>
      <c r="C11" s="132"/>
      <c r="D11" s="126" t="s">
        <v>934</v>
      </c>
      <c r="E11" s="126" t="s">
        <v>10</v>
      </c>
      <c r="F11" s="126" t="s">
        <v>14</v>
      </c>
      <c r="G11" s="126" t="s">
        <v>332</v>
      </c>
      <c r="H11" s="9" t="s">
        <v>338</v>
      </c>
    </row>
    <row r="12" spans="2:8" ht="25.5" x14ac:dyDescent="0.25">
      <c r="B12" s="129"/>
      <c r="C12" s="132"/>
      <c r="D12" s="132"/>
      <c r="E12" s="132"/>
      <c r="F12" s="132"/>
      <c r="G12" s="132"/>
      <c r="H12" s="9" t="s">
        <v>339</v>
      </c>
    </row>
    <row r="13" spans="2:8" x14ac:dyDescent="0.25">
      <c r="B13" s="130"/>
      <c r="C13" s="127"/>
      <c r="D13" s="127"/>
      <c r="E13" s="127"/>
      <c r="F13" s="127"/>
      <c r="G13" s="127"/>
      <c r="H13" s="9" t="s">
        <v>340</v>
      </c>
    </row>
    <row r="14" spans="2:8" ht="25.5" customHeight="1" x14ac:dyDescent="0.25">
      <c r="B14" s="128">
        <v>2</v>
      </c>
      <c r="C14" s="131" t="s">
        <v>23</v>
      </c>
      <c r="D14" s="126" t="s">
        <v>934</v>
      </c>
      <c r="E14" s="126" t="s">
        <v>10</v>
      </c>
      <c r="F14" s="126" t="s">
        <v>14</v>
      </c>
      <c r="G14" s="126" t="s">
        <v>332</v>
      </c>
      <c r="H14" s="9" t="s">
        <v>338</v>
      </c>
    </row>
    <row r="15" spans="2:8" ht="25.5" x14ac:dyDescent="0.25">
      <c r="B15" s="129"/>
      <c r="C15" s="132"/>
      <c r="D15" s="132"/>
      <c r="E15" s="132"/>
      <c r="F15" s="132"/>
      <c r="G15" s="132"/>
      <c r="H15" s="9" t="s">
        <v>339</v>
      </c>
    </row>
    <row r="16" spans="2:8" x14ac:dyDescent="0.25">
      <c r="B16" s="129"/>
      <c r="C16" s="132"/>
      <c r="D16" s="127"/>
      <c r="E16" s="127"/>
      <c r="F16" s="127"/>
      <c r="G16" s="127"/>
      <c r="H16" s="9" t="s">
        <v>340</v>
      </c>
    </row>
    <row r="17" spans="2:8" ht="89.25" x14ac:dyDescent="0.25">
      <c r="B17" s="129"/>
      <c r="C17" s="132"/>
      <c r="D17" s="9" t="s">
        <v>935</v>
      </c>
      <c r="E17" s="9" t="s">
        <v>10</v>
      </c>
      <c r="F17" s="9" t="s">
        <v>14</v>
      </c>
      <c r="G17" s="9" t="s">
        <v>332</v>
      </c>
      <c r="H17" s="9" t="s">
        <v>341</v>
      </c>
    </row>
    <row r="18" spans="2:8" ht="89.25" x14ac:dyDescent="0.25">
      <c r="B18" s="130"/>
      <c r="C18" s="132"/>
      <c r="D18" s="9" t="s">
        <v>903</v>
      </c>
      <c r="E18" s="9" t="s">
        <v>211</v>
      </c>
      <c r="F18" s="9" t="s">
        <v>14</v>
      </c>
      <c r="G18" s="9" t="s">
        <v>336</v>
      </c>
      <c r="H18" s="9" t="s">
        <v>342</v>
      </c>
    </row>
    <row r="19" spans="2:8" ht="89.25" customHeight="1" x14ac:dyDescent="0.25">
      <c r="B19" s="60"/>
      <c r="C19" s="127"/>
      <c r="D19" s="9" t="s">
        <v>343</v>
      </c>
      <c r="E19" s="9" t="s">
        <v>10</v>
      </c>
      <c r="F19" s="9" t="s">
        <v>344</v>
      </c>
      <c r="G19" s="9" t="s">
        <v>344</v>
      </c>
      <c r="H19" s="9" t="s">
        <v>345</v>
      </c>
    </row>
    <row r="20" spans="2:8" ht="38.25" customHeight="1" x14ac:dyDescent="0.25">
      <c r="B20" s="128">
        <v>3</v>
      </c>
      <c r="C20" s="126" t="s">
        <v>30</v>
      </c>
      <c r="D20" s="126" t="s">
        <v>936</v>
      </c>
      <c r="E20" s="126" t="s">
        <v>10</v>
      </c>
      <c r="F20" s="126" t="s">
        <v>32</v>
      </c>
      <c r="G20" s="126" t="s">
        <v>32</v>
      </c>
      <c r="H20" s="9" t="s">
        <v>346</v>
      </c>
    </row>
    <row r="21" spans="2:8" ht="84" customHeight="1" x14ac:dyDescent="0.25">
      <c r="B21" s="129"/>
      <c r="C21" s="132"/>
      <c r="D21" s="127"/>
      <c r="E21" s="127"/>
      <c r="F21" s="127"/>
      <c r="G21" s="127"/>
      <c r="H21" s="9" t="s">
        <v>347</v>
      </c>
    </row>
    <row r="22" spans="2:8" ht="80.25" customHeight="1" x14ac:dyDescent="0.25">
      <c r="B22" s="129"/>
      <c r="C22" s="132"/>
      <c r="D22" s="9" t="s">
        <v>348</v>
      </c>
      <c r="E22" s="9" t="s">
        <v>10</v>
      </c>
      <c r="F22" s="9" t="s">
        <v>32</v>
      </c>
      <c r="G22" s="9" t="s">
        <v>32</v>
      </c>
      <c r="H22" s="9" t="s">
        <v>349</v>
      </c>
    </row>
    <row r="23" spans="2:8" ht="72" customHeight="1" x14ac:dyDescent="0.25">
      <c r="B23" s="129"/>
      <c r="C23" s="132"/>
      <c r="D23" s="126" t="s">
        <v>937</v>
      </c>
      <c r="E23" s="126" t="s">
        <v>10</v>
      </c>
      <c r="F23" s="126" t="s">
        <v>210</v>
      </c>
      <c r="G23" s="126" t="s">
        <v>210</v>
      </c>
      <c r="H23" s="9" t="s">
        <v>855</v>
      </c>
    </row>
    <row r="24" spans="2:8" s="15" customFormat="1" ht="72" customHeight="1" x14ac:dyDescent="0.25">
      <c r="B24" s="129"/>
      <c r="C24" s="132"/>
      <c r="D24" s="139"/>
      <c r="E24" s="139"/>
      <c r="F24" s="139"/>
      <c r="G24" s="139"/>
      <c r="H24" s="9" t="s">
        <v>856</v>
      </c>
    </row>
    <row r="25" spans="2:8" ht="156.75" customHeight="1" x14ac:dyDescent="0.25">
      <c r="B25" s="129"/>
      <c r="C25" s="132"/>
      <c r="D25" s="132"/>
      <c r="E25" s="132"/>
      <c r="F25" s="132"/>
      <c r="G25" s="132"/>
      <c r="H25" s="9" t="s">
        <v>350</v>
      </c>
    </row>
    <row r="26" spans="2:8" ht="108" customHeight="1" x14ac:dyDescent="0.25">
      <c r="B26" s="129"/>
      <c r="C26" s="132"/>
      <c r="D26" s="127"/>
      <c r="E26" s="127"/>
      <c r="F26" s="127"/>
      <c r="G26" s="127"/>
      <c r="H26" s="9" t="s">
        <v>351</v>
      </c>
    </row>
    <row r="27" spans="2:8" ht="51" customHeight="1" x14ac:dyDescent="0.25">
      <c r="B27" s="130"/>
      <c r="C27" s="127"/>
      <c r="D27" s="9" t="s">
        <v>938</v>
      </c>
      <c r="E27" s="9" t="s">
        <v>10</v>
      </c>
      <c r="F27" s="9" t="s">
        <v>49</v>
      </c>
      <c r="G27" s="9" t="s">
        <v>49</v>
      </c>
      <c r="H27" s="9" t="s">
        <v>352</v>
      </c>
    </row>
    <row r="28" spans="2:8" ht="138.75" customHeight="1" x14ac:dyDescent="0.25">
      <c r="B28" s="128">
        <v>4</v>
      </c>
      <c r="C28" s="126" t="s">
        <v>50</v>
      </c>
      <c r="D28" s="138" t="s">
        <v>353</v>
      </c>
      <c r="E28" s="126" t="s">
        <v>10</v>
      </c>
      <c r="F28" s="126" t="s">
        <v>354</v>
      </c>
      <c r="G28" s="126" t="s">
        <v>355</v>
      </c>
      <c r="H28" s="9" t="s">
        <v>356</v>
      </c>
    </row>
    <row r="29" spans="2:8" ht="136.5" customHeight="1" x14ac:dyDescent="0.25">
      <c r="B29" s="129"/>
      <c r="C29" s="132"/>
      <c r="D29" s="127"/>
      <c r="E29" s="127"/>
      <c r="F29" s="127"/>
      <c r="G29" s="127"/>
      <c r="H29" s="9" t="s">
        <v>358</v>
      </c>
    </row>
    <row r="30" spans="2:8" ht="56.25" customHeight="1" x14ac:dyDescent="0.25">
      <c r="B30" s="130"/>
      <c r="C30" s="127"/>
      <c r="D30" s="9" t="s">
        <v>904</v>
      </c>
      <c r="E30" s="9" t="s">
        <v>10</v>
      </c>
      <c r="F30" s="9" t="s">
        <v>354</v>
      </c>
      <c r="G30" s="9" t="s">
        <v>354</v>
      </c>
      <c r="H30" s="9" t="s">
        <v>850</v>
      </c>
    </row>
    <row r="31" spans="2:8" ht="96" customHeight="1" x14ac:dyDescent="0.25">
      <c r="B31" s="128">
        <v>5</v>
      </c>
      <c r="C31" s="131" t="s">
        <v>58</v>
      </c>
      <c r="D31" s="126" t="s">
        <v>359</v>
      </c>
      <c r="E31" s="126" t="s">
        <v>10</v>
      </c>
      <c r="F31" s="126" t="s">
        <v>14</v>
      </c>
      <c r="G31" s="126" t="s">
        <v>360</v>
      </c>
      <c r="H31" s="9" t="s">
        <v>361</v>
      </c>
    </row>
    <row r="32" spans="2:8" ht="250.5" customHeight="1" x14ac:dyDescent="0.25">
      <c r="B32" s="130"/>
      <c r="C32" s="127"/>
      <c r="D32" s="127"/>
      <c r="E32" s="127"/>
      <c r="F32" s="127"/>
      <c r="G32" s="127"/>
      <c r="H32" s="9" t="s">
        <v>362</v>
      </c>
    </row>
    <row r="33" spans="2:8" ht="81.75" customHeight="1" x14ac:dyDescent="0.25">
      <c r="B33" s="128">
        <v>6</v>
      </c>
      <c r="C33" s="126" t="s">
        <v>68</v>
      </c>
      <c r="D33" s="138" t="s">
        <v>939</v>
      </c>
      <c r="E33" s="126" t="s">
        <v>10</v>
      </c>
      <c r="F33" s="126" t="s">
        <v>11</v>
      </c>
      <c r="G33" s="126" t="s">
        <v>11</v>
      </c>
      <c r="H33" s="9" t="s">
        <v>363</v>
      </c>
    </row>
    <row r="34" spans="2:8" ht="82.5" customHeight="1" x14ac:dyDescent="0.25">
      <c r="B34" s="129"/>
      <c r="C34" s="132"/>
      <c r="D34" s="132"/>
      <c r="E34" s="132"/>
      <c r="F34" s="132"/>
      <c r="G34" s="132"/>
      <c r="H34" s="9" t="s">
        <v>364</v>
      </c>
    </row>
    <row r="35" spans="2:8" ht="61.5" customHeight="1" x14ac:dyDescent="0.25">
      <c r="B35" s="129"/>
      <c r="C35" s="132"/>
      <c r="D35" s="132"/>
      <c r="E35" s="132"/>
      <c r="F35" s="132"/>
      <c r="G35" s="132"/>
      <c r="H35" s="9" t="s">
        <v>365</v>
      </c>
    </row>
    <row r="36" spans="2:8" ht="61.5" customHeight="1" x14ac:dyDescent="0.25">
      <c r="B36" s="129"/>
      <c r="C36" s="132"/>
      <c r="D36" s="132"/>
      <c r="E36" s="132"/>
      <c r="F36" s="132"/>
      <c r="G36" s="132"/>
      <c r="H36" s="9" t="s">
        <v>366</v>
      </c>
    </row>
    <row r="37" spans="2:8" ht="144.75" customHeight="1" x14ac:dyDescent="0.25">
      <c r="B37" s="129"/>
      <c r="C37" s="132"/>
      <c r="D37" s="132"/>
      <c r="E37" s="132"/>
      <c r="F37" s="132"/>
      <c r="G37" s="132"/>
      <c r="H37" s="9" t="s">
        <v>367</v>
      </c>
    </row>
    <row r="38" spans="2:8" ht="61.5" customHeight="1" x14ac:dyDescent="0.25">
      <c r="B38" s="129"/>
      <c r="C38" s="132"/>
      <c r="D38" s="132"/>
      <c r="E38" s="132"/>
      <c r="F38" s="132"/>
      <c r="G38" s="132"/>
      <c r="H38" s="9" t="s">
        <v>368</v>
      </c>
    </row>
    <row r="39" spans="2:8" ht="105" customHeight="1" x14ac:dyDescent="0.25">
      <c r="B39" s="129"/>
      <c r="C39" s="132"/>
      <c r="D39" s="132"/>
      <c r="E39" s="132"/>
      <c r="F39" s="132"/>
      <c r="G39" s="132"/>
      <c r="H39" s="9" t="s">
        <v>369</v>
      </c>
    </row>
    <row r="40" spans="2:8" ht="58.5" customHeight="1" x14ac:dyDescent="0.25">
      <c r="B40" s="129"/>
      <c r="C40" s="132"/>
      <c r="D40" s="132"/>
      <c r="E40" s="132"/>
      <c r="F40" s="132"/>
      <c r="G40" s="132"/>
      <c r="H40" s="9" t="s">
        <v>370</v>
      </c>
    </row>
    <row r="41" spans="2:8" ht="87.75" customHeight="1" x14ac:dyDescent="0.25">
      <c r="B41" s="130"/>
      <c r="C41" s="127"/>
      <c r="D41" s="127"/>
      <c r="E41" s="127"/>
      <c r="F41" s="127"/>
      <c r="G41" s="127"/>
      <c r="H41" s="9" t="s">
        <v>371</v>
      </c>
    </row>
    <row r="42" spans="2:8" ht="195.75" customHeight="1" x14ac:dyDescent="0.25">
      <c r="B42" s="128" t="s">
        <v>372</v>
      </c>
      <c r="C42" s="126" t="s">
        <v>373</v>
      </c>
      <c r="D42" s="10" t="s">
        <v>940</v>
      </c>
      <c r="E42" s="9" t="s">
        <v>10</v>
      </c>
      <c r="F42" s="9" t="s">
        <v>49</v>
      </c>
      <c r="G42" s="9" t="s">
        <v>49</v>
      </c>
      <c r="H42" s="9" t="s">
        <v>374</v>
      </c>
    </row>
    <row r="43" spans="2:8" ht="94.5" customHeight="1" x14ac:dyDescent="0.25">
      <c r="B43" s="129"/>
      <c r="C43" s="132"/>
      <c r="D43" s="138" t="s">
        <v>376</v>
      </c>
      <c r="E43" s="126" t="s">
        <v>10</v>
      </c>
      <c r="F43" s="126" t="s">
        <v>45</v>
      </c>
      <c r="G43" s="126" t="s">
        <v>377</v>
      </c>
      <c r="H43" s="9" t="s">
        <v>378</v>
      </c>
    </row>
    <row r="44" spans="2:8" ht="67.5" customHeight="1" x14ac:dyDescent="0.25">
      <c r="B44" s="130"/>
      <c r="C44" s="127"/>
      <c r="D44" s="127"/>
      <c r="E44" s="127"/>
      <c r="F44" s="127"/>
      <c r="G44" s="127"/>
      <c r="H44" s="9" t="s">
        <v>379</v>
      </c>
    </row>
    <row r="45" spans="2:8" ht="94.5" customHeight="1" x14ac:dyDescent="0.25">
      <c r="B45" s="128">
        <v>8</v>
      </c>
      <c r="C45" s="126" t="s">
        <v>207</v>
      </c>
      <c r="D45" s="126" t="s">
        <v>941</v>
      </c>
      <c r="E45" s="126" t="s">
        <v>10</v>
      </c>
      <c r="F45" s="126" t="s">
        <v>210</v>
      </c>
      <c r="G45" s="126" t="s">
        <v>210</v>
      </c>
      <c r="H45" s="9" t="s">
        <v>380</v>
      </c>
    </row>
    <row r="46" spans="2:8" ht="94.5" customHeight="1" x14ac:dyDescent="0.25">
      <c r="B46" s="129"/>
      <c r="C46" s="132"/>
      <c r="D46" s="132"/>
      <c r="E46" s="132"/>
      <c r="F46" s="132"/>
      <c r="G46" s="132"/>
      <c r="H46" s="9" t="s">
        <v>381</v>
      </c>
    </row>
    <row r="47" spans="2:8" ht="94.5" customHeight="1" x14ac:dyDescent="0.25">
      <c r="B47" s="129"/>
      <c r="C47" s="132"/>
      <c r="D47" s="127"/>
      <c r="E47" s="127"/>
      <c r="F47" s="127"/>
      <c r="G47" s="127"/>
      <c r="H47" s="9" t="s">
        <v>382</v>
      </c>
    </row>
    <row r="48" spans="2:8" ht="141" customHeight="1" x14ac:dyDescent="0.25">
      <c r="B48" s="129"/>
      <c r="C48" s="132"/>
      <c r="D48" s="126" t="s">
        <v>942</v>
      </c>
      <c r="E48" s="126" t="s">
        <v>10</v>
      </c>
      <c r="F48" s="126" t="s">
        <v>216</v>
      </c>
      <c r="G48" s="9" t="s">
        <v>49</v>
      </c>
      <c r="H48" s="9" t="s">
        <v>383</v>
      </c>
    </row>
    <row r="49" spans="2:8" ht="94.5" customHeight="1" x14ac:dyDescent="0.25">
      <c r="B49" s="130"/>
      <c r="C49" s="127"/>
      <c r="D49" s="127"/>
      <c r="E49" s="127"/>
      <c r="F49" s="127"/>
      <c r="G49" s="9" t="s">
        <v>384</v>
      </c>
      <c r="H49" s="9" t="s">
        <v>385</v>
      </c>
    </row>
    <row r="50" spans="2:8" ht="94.5" customHeight="1" x14ac:dyDescent="0.25">
      <c r="B50" s="128">
        <v>9</v>
      </c>
      <c r="C50" s="126" t="s">
        <v>218</v>
      </c>
      <c r="D50" s="138" t="s">
        <v>386</v>
      </c>
      <c r="E50" s="126" t="s">
        <v>10</v>
      </c>
      <c r="F50" s="126" t="s">
        <v>14</v>
      </c>
      <c r="G50" s="126" t="s">
        <v>360</v>
      </c>
      <c r="H50" s="9" t="s">
        <v>387</v>
      </c>
    </row>
    <row r="51" spans="2:8" ht="153.75" customHeight="1" x14ac:dyDescent="0.25">
      <c r="B51" s="129"/>
      <c r="C51" s="132"/>
      <c r="D51" s="127"/>
      <c r="E51" s="127"/>
      <c r="F51" s="127"/>
      <c r="G51" s="127"/>
      <c r="H51" s="9" t="s">
        <v>388</v>
      </c>
    </row>
    <row r="52" spans="2:8" ht="142.5" customHeight="1" x14ac:dyDescent="0.25">
      <c r="B52" s="129"/>
      <c r="C52" s="132"/>
      <c r="D52" s="126" t="s">
        <v>943</v>
      </c>
      <c r="E52" s="126" t="s">
        <v>896</v>
      </c>
      <c r="F52" s="126" t="s">
        <v>49</v>
      </c>
      <c r="G52" s="126" t="s">
        <v>49</v>
      </c>
      <c r="H52" s="9" t="s">
        <v>665</v>
      </c>
    </row>
    <row r="53" spans="2:8" ht="88.5" customHeight="1" x14ac:dyDescent="0.25">
      <c r="B53" s="130"/>
      <c r="C53" s="127"/>
      <c r="D53" s="127"/>
      <c r="E53" s="127"/>
      <c r="F53" s="127"/>
      <c r="G53" s="127"/>
      <c r="H53" s="9" t="s">
        <v>389</v>
      </c>
    </row>
    <row r="54" spans="2:8" ht="239.25" customHeight="1" x14ac:dyDescent="0.25">
      <c r="B54" s="142">
        <v>10</v>
      </c>
      <c r="C54" s="132"/>
      <c r="D54" s="9" t="s">
        <v>390</v>
      </c>
      <c r="E54" s="9" t="s">
        <v>375</v>
      </c>
      <c r="F54" s="9" t="s">
        <v>49</v>
      </c>
      <c r="G54" s="9" t="s">
        <v>49</v>
      </c>
      <c r="H54" s="9" t="s">
        <v>391</v>
      </c>
    </row>
    <row r="55" spans="2:8" ht="90.75" customHeight="1" x14ac:dyDescent="0.25">
      <c r="B55" s="142"/>
      <c r="C55" s="132"/>
      <c r="D55" s="126" t="s">
        <v>939</v>
      </c>
      <c r="E55" s="126" t="s">
        <v>10</v>
      </c>
      <c r="F55" s="126" t="s">
        <v>11</v>
      </c>
      <c r="G55" s="126" t="s">
        <v>11</v>
      </c>
      <c r="H55" s="9" t="s">
        <v>392</v>
      </c>
    </row>
    <row r="56" spans="2:8" ht="93.75" customHeight="1" x14ac:dyDescent="0.25">
      <c r="B56" s="142"/>
      <c r="C56" s="132"/>
      <c r="D56" s="127"/>
      <c r="E56" s="127"/>
      <c r="F56" s="127"/>
      <c r="G56" s="127"/>
      <c r="H56" s="9" t="s">
        <v>393</v>
      </c>
    </row>
    <row r="57" spans="2:8" ht="252" customHeight="1" x14ac:dyDescent="0.25">
      <c r="B57" s="142"/>
      <c r="C57" s="132"/>
      <c r="D57" s="126" t="s">
        <v>394</v>
      </c>
      <c r="E57" s="126" t="s">
        <v>10</v>
      </c>
      <c r="F57" s="126" t="s">
        <v>49</v>
      </c>
      <c r="G57" s="9" t="s">
        <v>205</v>
      </c>
      <c r="H57" s="126" t="s">
        <v>395</v>
      </c>
    </row>
    <row r="58" spans="2:8" ht="35.25" customHeight="1" x14ac:dyDescent="0.25">
      <c r="B58" s="143"/>
      <c r="C58" s="127"/>
      <c r="D58" s="127"/>
      <c r="E58" s="127"/>
      <c r="F58" s="127"/>
      <c r="G58" s="9" t="s">
        <v>32</v>
      </c>
      <c r="H58" s="127"/>
    </row>
    <row r="59" spans="2:8" ht="42.75" customHeight="1" x14ac:dyDescent="0.25">
      <c r="B59" s="128">
        <v>11</v>
      </c>
      <c r="C59" s="126" t="s">
        <v>396</v>
      </c>
      <c r="D59" s="126" t="s">
        <v>397</v>
      </c>
      <c r="E59" s="126" t="s">
        <v>10</v>
      </c>
      <c r="F59" s="126" t="s">
        <v>280</v>
      </c>
      <c r="G59" s="126" t="s">
        <v>280</v>
      </c>
      <c r="H59" s="9" t="s">
        <v>398</v>
      </c>
    </row>
    <row r="60" spans="2:8" ht="76.5" customHeight="1" x14ac:dyDescent="0.25">
      <c r="B60" s="129"/>
      <c r="C60" s="132"/>
      <c r="D60" s="127"/>
      <c r="E60" s="127"/>
      <c r="F60" s="127"/>
      <c r="G60" s="127"/>
      <c r="H60" s="9" t="s">
        <v>399</v>
      </c>
    </row>
    <row r="61" spans="2:8" ht="74.25" customHeight="1" x14ac:dyDescent="0.25">
      <c r="B61" s="129"/>
      <c r="C61" s="132"/>
      <c r="D61" s="126" t="s">
        <v>400</v>
      </c>
      <c r="E61" s="126" t="s">
        <v>10</v>
      </c>
      <c r="F61" s="126" t="s">
        <v>280</v>
      </c>
      <c r="G61" s="126" t="s">
        <v>280</v>
      </c>
      <c r="H61" s="9" t="s">
        <v>401</v>
      </c>
    </row>
    <row r="62" spans="2:8" ht="74.25" customHeight="1" x14ac:dyDescent="0.25">
      <c r="B62" s="130"/>
      <c r="C62" s="127"/>
      <c r="D62" s="127"/>
      <c r="E62" s="127"/>
      <c r="F62" s="127"/>
      <c r="G62" s="127"/>
      <c r="H62" s="9" t="s">
        <v>402</v>
      </c>
    </row>
    <row r="63" spans="2:8" ht="74.25" customHeight="1" x14ac:dyDescent="0.25">
      <c r="B63" s="128">
        <v>12</v>
      </c>
      <c r="C63" s="126" t="s">
        <v>304</v>
      </c>
      <c r="D63" s="126" t="s">
        <v>944</v>
      </c>
      <c r="E63" s="126" t="s">
        <v>10</v>
      </c>
      <c r="F63" s="126" t="s">
        <v>354</v>
      </c>
      <c r="G63" s="126" t="s">
        <v>310</v>
      </c>
      <c r="H63" s="9" t="s">
        <v>404</v>
      </c>
    </row>
    <row r="64" spans="2:8" ht="74.25" customHeight="1" x14ac:dyDescent="0.25">
      <c r="B64" s="129"/>
      <c r="C64" s="132"/>
      <c r="D64" s="127"/>
      <c r="E64" s="127"/>
      <c r="F64" s="127"/>
      <c r="G64" s="127"/>
      <c r="H64" s="9" t="s">
        <v>905</v>
      </c>
    </row>
    <row r="65" spans="1:10" ht="74.25" customHeight="1" x14ac:dyDescent="0.25">
      <c r="B65" s="129"/>
      <c r="C65" s="132"/>
      <c r="D65" s="126" t="s">
        <v>945</v>
      </c>
      <c r="E65" s="126" t="s">
        <v>10</v>
      </c>
      <c r="F65" s="126" t="s">
        <v>354</v>
      </c>
      <c r="G65" s="126" t="s">
        <v>354</v>
      </c>
      <c r="H65" s="9" t="s">
        <v>405</v>
      </c>
    </row>
    <row r="66" spans="1:10" ht="74.25" customHeight="1" x14ac:dyDescent="0.25">
      <c r="B66" s="129"/>
      <c r="C66" s="132"/>
      <c r="D66" s="127"/>
      <c r="E66" s="127"/>
      <c r="F66" s="127"/>
      <c r="G66" s="127"/>
      <c r="H66" s="9" t="s">
        <v>406</v>
      </c>
      <c r="I66" s="2"/>
      <c r="J66" s="2"/>
    </row>
    <row r="67" spans="1:10" ht="97.5" customHeight="1" x14ac:dyDescent="0.25">
      <c r="B67" s="129"/>
      <c r="C67" s="132"/>
      <c r="D67" s="126" t="s">
        <v>946</v>
      </c>
      <c r="E67" s="126" t="s">
        <v>10</v>
      </c>
      <c r="F67" s="126" t="s">
        <v>354</v>
      </c>
      <c r="G67" s="126" t="s">
        <v>354</v>
      </c>
      <c r="H67" s="9" t="s">
        <v>927</v>
      </c>
    </row>
    <row r="68" spans="1:10" ht="74.25" customHeight="1" x14ac:dyDescent="0.25">
      <c r="B68" s="129"/>
      <c r="C68" s="132"/>
      <c r="D68" s="132"/>
      <c r="E68" s="132"/>
      <c r="F68" s="132"/>
      <c r="G68" s="132"/>
      <c r="H68" s="106"/>
    </row>
    <row r="69" spans="1:10" ht="74.25" customHeight="1" x14ac:dyDescent="0.25">
      <c r="B69" s="129"/>
      <c r="C69" s="132"/>
      <c r="D69" s="127"/>
      <c r="E69" s="127"/>
      <c r="F69" s="127"/>
      <c r="G69" s="127"/>
      <c r="H69" s="9" t="s">
        <v>928</v>
      </c>
    </row>
    <row r="70" spans="1:10" s="15" customFormat="1" ht="111" customHeight="1" x14ac:dyDescent="0.25">
      <c r="B70" s="129"/>
      <c r="C70" s="132"/>
      <c r="D70" s="61" t="s">
        <v>851</v>
      </c>
      <c r="E70" s="62">
        <v>2026</v>
      </c>
      <c r="F70" s="61" t="s">
        <v>354</v>
      </c>
      <c r="G70" s="61" t="s">
        <v>354</v>
      </c>
      <c r="H70" s="63" t="s">
        <v>852</v>
      </c>
    </row>
    <row r="71" spans="1:10" ht="74.25" customHeight="1" x14ac:dyDescent="0.25">
      <c r="B71" s="129"/>
      <c r="C71" s="132"/>
      <c r="D71" s="126" t="s">
        <v>947</v>
      </c>
      <c r="E71" s="126" t="s">
        <v>10</v>
      </c>
      <c r="F71" s="126" t="s">
        <v>354</v>
      </c>
      <c r="G71" s="126" t="s">
        <v>354</v>
      </c>
      <c r="H71" s="9" t="s">
        <v>407</v>
      </c>
    </row>
    <row r="72" spans="1:10" ht="74.25" customHeight="1" x14ac:dyDescent="0.25">
      <c r="B72" s="129"/>
      <c r="C72" s="132"/>
      <c r="D72" s="132"/>
      <c r="E72" s="132"/>
      <c r="F72" s="132"/>
      <c r="G72" s="132"/>
      <c r="H72" s="9" t="s">
        <v>408</v>
      </c>
    </row>
    <row r="73" spans="1:10" ht="74.25" customHeight="1" x14ac:dyDescent="0.25">
      <c r="B73" s="129"/>
      <c r="C73" s="132"/>
      <c r="D73" s="127"/>
      <c r="E73" s="127"/>
      <c r="F73" s="127"/>
      <c r="G73" s="127"/>
      <c r="H73" s="9" t="s">
        <v>409</v>
      </c>
    </row>
    <row r="74" spans="1:10" ht="74.25" customHeight="1" x14ac:dyDescent="0.25">
      <c r="B74" s="129"/>
      <c r="C74" s="132"/>
      <c r="D74" s="9" t="s">
        <v>410</v>
      </c>
      <c r="E74" s="9" t="s">
        <v>10</v>
      </c>
      <c r="F74" s="9" t="s">
        <v>354</v>
      </c>
      <c r="G74" s="9" t="s">
        <v>354</v>
      </c>
      <c r="H74" s="9" t="s">
        <v>411</v>
      </c>
    </row>
    <row r="75" spans="1:10" ht="74.25" customHeight="1" x14ac:dyDescent="0.25">
      <c r="B75" s="129"/>
      <c r="C75" s="132"/>
      <c r="D75" s="126" t="s">
        <v>948</v>
      </c>
      <c r="E75" s="126" t="s">
        <v>10</v>
      </c>
      <c r="F75" s="126" t="s">
        <v>354</v>
      </c>
      <c r="G75" s="126" t="s">
        <v>354</v>
      </c>
      <c r="H75" s="9" t="s">
        <v>412</v>
      </c>
    </row>
    <row r="76" spans="1:10" ht="74.25" customHeight="1" x14ac:dyDescent="0.25">
      <c r="B76" s="130"/>
      <c r="C76" s="127"/>
      <c r="D76" s="127"/>
      <c r="E76" s="127"/>
      <c r="F76" s="127"/>
      <c r="G76" s="127"/>
      <c r="H76" s="9" t="s">
        <v>413</v>
      </c>
    </row>
    <row r="77" spans="1:10" s="8" customFormat="1" ht="192.75" customHeight="1" x14ac:dyDescent="0.25">
      <c r="A77" s="16"/>
      <c r="B77" s="128">
        <v>13</v>
      </c>
      <c r="C77" s="131" t="s">
        <v>315</v>
      </c>
      <c r="D77" s="9" t="s">
        <v>949</v>
      </c>
      <c r="E77" s="9" t="s">
        <v>10</v>
      </c>
      <c r="F77" s="9" t="s">
        <v>414</v>
      </c>
      <c r="G77" s="9" t="s">
        <v>317</v>
      </c>
      <c r="H77" s="9" t="s">
        <v>415</v>
      </c>
    </row>
    <row r="78" spans="1:10" s="8" customFormat="1" ht="152.25" customHeight="1" x14ac:dyDescent="0.25">
      <c r="A78" s="16"/>
      <c r="B78" s="129"/>
      <c r="C78" s="132"/>
      <c r="D78" s="126" t="s">
        <v>857</v>
      </c>
      <c r="E78" s="126">
        <v>2026</v>
      </c>
      <c r="F78" s="126" t="s">
        <v>416</v>
      </c>
      <c r="G78" s="126" t="s">
        <v>417</v>
      </c>
      <c r="H78" s="9" t="s">
        <v>858</v>
      </c>
    </row>
    <row r="79" spans="1:10" s="8" customFormat="1" ht="89.25" customHeight="1" x14ac:dyDescent="0.25">
      <c r="A79" s="16"/>
      <c r="B79" s="129"/>
      <c r="C79" s="132"/>
      <c r="D79" s="127"/>
      <c r="E79" s="127"/>
      <c r="F79" s="127"/>
      <c r="G79" s="127"/>
      <c r="H79" s="9" t="s">
        <v>418</v>
      </c>
    </row>
    <row r="80" spans="1:10" s="8" customFormat="1" ht="75" customHeight="1" x14ac:dyDescent="0.25">
      <c r="A80" s="16"/>
      <c r="B80" s="129"/>
      <c r="C80" s="132"/>
      <c r="D80" s="9" t="s">
        <v>950</v>
      </c>
      <c r="E80" s="9" t="s">
        <v>896</v>
      </c>
      <c r="F80" s="9" t="s">
        <v>419</v>
      </c>
      <c r="G80" s="9" t="s">
        <v>317</v>
      </c>
      <c r="H80" s="9" t="s">
        <v>420</v>
      </c>
    </row>
    <row r="81" spans="1:8" s="8" customFormat="1" ht="75" customHeight="1" x14ac:dyDescent="0.25">
      <c r="A81" s="16"/>
      <c r="B81" s="129"/>
      <c r="C81" s="132"/>
      <c r="D81" s="126" t="s">
        <v>951</v>
      </c>
      <c r="E81" s="126" t="s">
        <v>10</v>
      </c>
      <c r="F81" s="126" t="s">
        <v>414</v>
      </c>
      <c r="G81" s="126" t="s">
        <v>317</v>
      </c>
      <c r="H81" s="9" t="s">
        <v>421</v>
      </c>
    </row>
    <row r="82" spans="1:8" s="8" customFormat="1" ht="75" customHeight="1" x14ac:dyDescent="0.25">
      <c r="A82" s="16"/>
      <c r="B82" s="130"/>
      <c r="C82" s="127"/>
      <c r="D82" s="127"/>
      <c r="E82" s="127"/>
      <c r="F82" s="127"/>
      <c r="G82" s="127"/>
      <c r="H82" s="9" t="s">
        <v>422</v>
      </c>
    </row>
    <row r="83" spans="1:8" ht="148.5" customHeight="1" x14ac:dyDescent="0.25">
      <c r="B83" s="128">
        <v>14</v>
      </c>
      <c r="C83" s="131" t="s">
        <v>423</v>
      </c>
      <c r="D83" s="126" t="s">
        <v>424</v>
      </c>
      <c r="E83" s="126" t="s">
        <v>10</v>
      </c>
      <c r="F83" s="126" t="s">
        <v>321</v>
      </c>
      <c r="G83" s="126" t="s">
        <v>321</v>
      </c>
      <c r="H83" s="9" t="s">
        <v>845</v>
      </c>
    </row>
    <row r="84" spans="1:8" ht="75" customHeight="1" x14ac:dyDescent="0.25">
      <c r="B84" s="129"/>
      <c r="C84" s="132"/>
      <c r="D84" s="127"/>
      <c r="E84" s="127"/>
      <c r="F84" s="127"/>
      <c r="G84" s="127"/>
      <c r="H84" s="9" t="s">
        <v>425</v>
      </c>
    </row>
    <row r="85" spans="1:8" ht="75" customHeight="1" x14ac:dyDescent="0.25">
      <c r="B85" s="129"/>
      <c r="C85" s="132"/>
      <c r="D85" s="126" t="s">
        <v>426</v>
      </c>
      <c r="E85" s="126" t="s">
        <v>10</v>
      </c>
      <c r="F85" s="126" t="s">
        <v>321</v>
      </c>
      <c r="G85" s="126" t="s">
        <v>321</v>
      </c>
      <c r="H85" s="9" t="s">
        <v>427</v>
      </c>
    </row>
    <row r="86" spans="1:8" ht="75" customHeight="1" x14ac:dyDescent="0.25">
      <c r="B86" s="129"/>
      <c r="C86" s="132"/>
      <c r="D86" s="132"/>
      <c r="E86" s="132"/>
      <c r="F86" s="132"/>
      <c r="G86" s="132"/>
      <c r="H86" s="9" t="s">
        <v>428</v>
      </c>
    </row>
    <row r="87" spans="1:8" ht="75" customHeight="1" x14ac:dyDescent="0.25">
      <c r="B87" s="129"/>
      <c r="C87" s="132"/>
      <c r="D87" s="132"/>
      <c r="E87" s="132"/>
      <c r="F87" s="132"/>
      <c r="G87" s="132"/>
      <c r="H87" s="9" t="s">
        <v>429</v>
      </c>
    </row>
    <row r="88" spans="1:8" ht="91.5" customHeight="1" x14ac:dyDescent="0.25">
      <c r="B88" s="129"/>
      <c r="C88" s="132"/>
      <c r="D88" s="127"/>
      <c r="E88" s="127"/>
      <c r="F88" s="127"/>
      <c r="G88" s="127"/>
      <c r="H88" s="9" t="s">
        <v>430</v>
      </c>
    </row>
    <row r="89" spans="1:8" ht="75" customHeight="1" x14ac:dyDescent="0.25">
      <c r="B89" s="129"/>
      <c r="C89" s="132"/>
      <c r="D89" s="133" t="s">
        <v>952</v>
      </c>
      <c r="E89" s="126" t="s">
        <v>10</v>
      </c>
      <c r="F89" s="126" t="s">
        <v>344</v>
      </c>
      <c r="G89" s="126" t="s">
        <v>344</v>
      </c>
      <c r="H89" s="9" t="s">
        <v>431</v>
      </c>
    </row>
    <row r="90" spans="1:8" ht="75" customHeight="1" x14ac:dyDescent="0.25">
      <c r="B90" s="129"/>
      <c r="C90" s="132"/>
      <c r="D90" s="114"/>
      <c r="E90" s="127"/>
      <c r="F90" s="127"/>
      <c r="G90" s="127"/>
      <c r="H90" s="9" t="s">
        <v>432</v>
      </c>
    </row>
    <row r="91" spans="1:8" ht="48.75" customHeight="1" x14ac:dyDescent="0.25">
      <c r="B91" s="129"/>
      <c r="C91" s="132"/>
      <c r="D91" s="126" t="s">
        <v>953</v>
      </c>
      <c r="E91" s="126" t="s">
        <v>10</v>
      </c>
      <c r="F91" s="126" t="s">
        <v>344</v>
      </c>
      <c r="G91" s="126" t="s">
        <v>344</v>
      </c>
      <c r="H91" s="9" t="s">
        <v>431</v>
      </c>
    </row>
    <row r="92" spans="1:8" ht="109.5" customHeight="1" x14ac:dyDescent="0.25">
      <c r="B92" s="129"/>
      <c r="C92" s="132"/>
      <c r="D92" s="127"/>
      <c r="E92" s="127"/>
      <c r="F92" s="127"/>
      <c r="G92" s="127"/>
      <c r="H92" s="9" t="s">
        <v>433</v>
      </c>
    </row>
    <row r="93" spans="1:8" ht="264.75" customHeight="1" x14ac:dyDescent="0.25">
      <c r="B93" s="129"/>
      <c r="C93" s="132"/>
      <c r="D93" s="9" t="s">
        <v>434</v>
      </c>
      <c r="E93" s="9" t="s">
        <v>10</v>
      </c>
      <c r="F93" s="9" t="s">
        <v>321</v>
      </c>
      <c r="G93" s="9" t="s">
        <v>321</v>
      </c>
      <c r="H93" s="9" t="s">
        <v>848</v>
      </c>
    </row>
    <row r="94" spans="1:8" ht="69" customHeight="1" x14ac:dyDescent="0.25">
      <c r="B94" s="129"/>
      <c r="C94" s="132"/>
      <c r="D94" s="126" t="s">
        <v>907</v>
      </c>
      <c r="E94" s="126" t="s">
        <v>10</v>
      </c>
      <c r="F94" s="126" t="s">
        <v>321</v>
      </c>
      <c r="G94" s="126" t="s">
        <v>436</v>
      </c>
      <c r="H94" s="9" t="s">
        <v>929</v>
      </c>
    </row>
    <row r="95" spans="1:8" ht="71.25" customHeight="1" x14ac:dyDescent="0.25">
      <c r="B95" s="129"/>
      <c r="C95" s="132"/>
      <c r="D95" s="127"/>
      <c r="E95" s="127"/>
      <c r="F95" s="127"/>
      <c r="G95" s="127"/>
      <c r="H95" s="9"/>
    </row>
    <row r="96" spans="1:8" ht="71.25" customHeight="1" x14ac:dyDescent="0.25">
      <c r="B96" s="129"/>
      <c r="C96" s="132"/>
      <c r="D96" s="126" t="s">
        <v>906</v>
      </c>
      <c r="E96" s="126" t="s">
        <v>10</v>
      </c>
      <c r="F96" s="126" t="s">
        <v>438</v>
      </c>
      <c r="G96" s="126" t="s">
        <v>438</v>
      </c>
      <c r="H96" s="10" t="s">
        <v>439</v>
      </c>
    </row>
    <row r="97" spans="2:8" ht="71.25" customHeight="1" x14ac:dyDescent="0.25">
      <c r="B97" s="129"/>
      <c r="C97" s="132"/>
      <c r="D97" s="132"/>
      <c r="E97" s="132"/>
      <c r="F97" s="132"/>
      <c r="G97" s="132"/>
      <c r="H97" s="10" t="s">
        <v>440</v>
      </c>
    </row>
    <row r="98" spans="2:8" ht="161.25" customHeight="1" x14ac:dyDescent="0.25">
      <c r="B98" s="129"/>
      <c r="C98" s="132"/>
      <c r="D98" s="132"/>
      <c r="E98" s="132"/>
      <c r="F98" s="132"/>
      <c r="G98" s="132"/>
      <c r="H98" s="10" t="s">
        <v>441</v>
      </c>
    </row>
    <row r="99" spans="2:8" ht="160.5" customHeight="1" x14ac:dyDescent="0.25">
      <c r="B99" s="129"/>
      <c r="C99" s="132"/>
      <c r="D99" s="127"/>
      <c r="E99" s="127"/>
      <c r="F99" s="127"/>
      <c r="G99" s="127"/>
      <c r="H99" s="10" t="s">
        <v>442</v>
      </c>
    </row>
    <row r="100" spans="2:8" ht="126" customHeight="1" x14ac:dyDescent="0.25">
      <c r="B100" s="129"/>
      <c r="C100" s="132"/>
      <c r="D100" s="126" t="s">
        <v>954</v>
      </c>
      <c r="E100" s="126" t="s">
        <v>10</v>
      </c>
      <c r="F100" s="126" t="s">
        <v>321</v>
      </c>
      <c r="G100" s="126" t="s">
        <v>443</v>
      </c>
      <c r="H100" s="9" t="s">
        <v>444</v>
      </c>
    </row>
    <row r="101" spans="2:8" ht="127.5" customHeight="1" x14ac:dyDescent="0.25">
      <c r="B101" s="129"/>
      <c r="C101" s="132"/>
      <c r="D101" s="127"/>
      <c r="E101" s="127"/>
      <c r="F101" s="127"/>
      <c r="G101" s="127"/>
      <c r="H101" s="9" t="s">
        <v>445</v>
      </c>
    </row>
    <row r="102" spans="2:8" ht="172.5" customHeight="1" x14ac:dyDescent="0.25">
      <c r="B102" s="130"/>
      <c r="C102" s="127"/>
      <c r="D102" s="9" t="s">
        <v>955</v>
      </c>
      <c r="E102" s="9" t="s">
        <v>10</v>
      </c>
      <c r="F102" s="9" t="s">
        <v>321</v>
      </c>
      <c r="G102" s="64" t="s">
        <v>956</v>
      </c>
      <c r="H102" s="9" t="s">
        <v>446</v>
      </c>
    </row>
    <row r="103" spans="2:8" ht="15.75" customHeight="1" x14ac:dyDescent="0.25"/>
    <row r="104" spans="2:8" ht="49.5" customHeight="1" x14ac:dyDescent="0.25">
      <c r="B104" s="134" t="s">
        <v>917</v>
      </c>
      <c r="C104" s="134"/>
      <c r="D104" s="134"/>
      <c r="E104" s="30"/>
      <c r="F104" s="135" t="s">
        <v>918</v>
      </c>
      <c r="G104" s="135"/>
      <c r="H104" s="30"/>
    </row>
    <row r="105" spans="2:8" ht="15.75" customHeight="1" x14ac:dyDescent="0.25"/>
    <row r="106" spans="2:8" ht="27" customHeight="1" x14ac:dyDescent="0.25">
      <c r="B106" s="136"/>
      <c r="C106" s="137"/>
      <c r="D106" s="137"/>
      <c r="E106" s="137"/>
      <c r="F106" s="137"/>
      <c r="G106" s="137"/>
      <c r="H106" s="137"/>
    </row>
    <row r="107" spans="2:8" ht="15.75" customHeight="1" x14ac:dyDescent="0.25"/>
    <row r="108" spans="2:8" ht="15.75" customHeight="1" x14ac:dyDescent="0.25"/>
    <row r="109" spans="2:8" ht="15.75" customHeight="1" x14ac:dyDescent="0.25"/>
    <row r="110" spans="2:8" ht="15.75" customHeight="1" x14ac:dyDescent="0.25"/>
    <row r="111" spans="2:8" ht="15.75" customHeight="1" x14ac:dyDescent="0.25"/>
    <row r="112" spans="2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60">
    <mergeCell ref="B2:H2"/>
    <mergeCell ref="G59:G60"/>
    <mergeCell ref="D59:D60"/>
    <mergeCell ref="D61:D62"/>
    <mergeCell ref="E61:E62"/>
    <mergeCell ref="F61:F62"/>
    <mergeCell ref="C33:C41"/>
    <mergeCell ref="D33:D41"/>
    <mergeCell ref="E81:E82"/>
    <mergeCell ref="D65:D66"/>
    <mergeCell ref="E65:E66"/>
    <mergeCell ref="F65:F66"/>
    <mergeCell ref="G65:G66"/>
    <mergeCell ref="E67:E69"/>
    <mergeCell ref="F67:F69"/>
    <mergeCell ref="G67:G69"/>
    <mergeCell ref="D67:D69"/>
    <mergeCell ref="D71:D73"/>
    <mergeCell ref="E71:E73"/>
    <mergeCell ref="F71:F73"/>
    <mergeCell ref="G71:G73"/>
    <mergeCell ref="D45:D47"/>
    <mergeCell ref="B33:B41"/>
    <mergeCell ref="B42:B44"/>
    <mergeCell ref="B54:B58"/>
    <mergeCell ref="E33:E41"/>
    <mergeCell ref="E45:E47"/>
    <mergeCell ref="C50:C53"/>
    <mergeCell ref="D52:D53"/>
    <mergeCell ref="B59:B62"/>
    <mergeCell ref="C59:C62"/>
    <mergeCell ref="B63:B76"/>
    <mergeCell ref="C63:C76"/>
    <mergeCell ref="D57:D58"/>
    <mergeCell ref="E57:E58"/>
    <mergeCell ref="C42:C44"/>
    <mergeCell ref="D43:D44"/>
    <mergeCell ref="E52:E53"/>
    <mergeCell ref="D48:D49"/>
    <mergeCell ref="D50:D51"/>
    <mergeCell ref="E50:E51"/>
    <mergeCell ref="B50:B53"/>
    <mergeCell ref="B45:B49"/>
    <mergeCell ref="C45:C49"/>
    <mergeCell ref="H4:H5"/>
    <mergeCell ref="C54:C58"/>
    <mergeCell ref="F50:F51"/>
    <mergeCell ref="G50:G51"/>
    <mergeCell ref="F52:F53"/>
    <mergeCell ref="G52:G53"/>
    <mergeCell ref="F11:F13"/>
    <mergeCell ref="G11:G13"/>
    <mergeCell ref="F14:F16"/>
    <mergeCell ref="G14:G16"/>
    <mergeCell ref="G33:G41"/>
    <mergeCell ref="E43:E44"/>
    <mergeCell ref="F43:F44"/>
    <mergeCell ref="G43:G44"/>
    <mergeCell ref="F33:F41"/>
    <mergeCell ref="F45:F47"/>
    <mergeCell ref="F57:F58"/>
    <mergeCell ref="D55:D56"/>
    <mergeCell ref="E55:E56"/>
    <mergeCell ref="F55:F56"/>
    <mergeCell ref="B4:B5"/>
    <mergeCell ref="B6:B13"/>
    <mergeCell ref="C6:C13"/>
    <mergeCell ref="D7:D9"/>
    <mergeCell ref="E7:E9"/>
    <mergeCell ref="F7:F9"/>
    <mergeCell ref="G7:G9"/>
    <mergeCell ref="D14:D16"/>
    <mergeCell ref="D11:D13"/>
    <mergeCell ref="E11:E13"/>
    <mergeCell ref="B14:B18"/>
    <mergeCell ref="C14:C19"/>
    <mergeCell ref="E14:E16"/>
    <mergeCell ref="C4:C5"/>
    <mergeCell ref="D4:D5"/>
    <mergeCell ref="E4:E5"/>
    <mergeCell ref="B31:B32"/>
    <mergeCell ref="C31:C32"/>
    <mergeCell ref="F20:F21"/>
    <mergeCell ref="G20:G21"/>
    <mergeCell ref="B20:B27"/>
    <mergeCell ref="C20:C27"/>
    <mergeCell ref="E20:E21"/>
    <mergeCell ref="B28:B30"/>
    <mergeCell ref="C28:C30"/>
    <mergeCell ref="D28:D29"/>
    <mergeCell ref="E28:E29"/>
    <mergeCell ref="F28:F29"/>
    <mergeCell ref="D23:D26"/>
    <mergeCell ref="E23:E26"/>
    <mergeCell ref="F23:F26"/>
    <mergeCell ref="G23:G26"/>
    <mergeCell ref="D20:D21"/>
    <mergeCell ref="G28:G29"/>
    <mergeCell ref="D31:D32"/>
    <mergeCell ref="E31:E32"/>
    <mergeCell ref="F31:F32"/>
    <mergeCell ref="G31:G32"/>
    <mergeCell ref="G63:G64"/>
    <mergeCell ref="G55:G56"/>
    <mergeCell ref="G61:G62"/>
    <mergeCell ref="D63:D64"/>
    <mergeCell ref="E63:E64"/>
    <mergeCell ref="H57:H58"/>
    <mergeCell ref="G45:G47"/>
    <mergeCell ref="E48:E49"/>
    <mergeCell ref="F48:F49"/>
    <mergeCell ref="E59:E60"/>
    <mergeCell ref="F59:F60"/>
    <mergeCell ref="F63:F64"/>
    <mergeCell ref="B104:D104"/>
    <mergeCell ref="F104:G104"/>
    <mergeCell ref="B106:H106"/>
    <mergeCell ref="B77:B82"/>
    <mergeCell ref="C77:C82"/>
    <mergeCell ref="D78:D79"/>
    <mergeCell ref="E78:E79"/>
    <mergeCell ref="F78:F79"/>
    <mergeCell ref="G78:G79"/>
    <mergeCell ref="D81:D82"/>
    <mergeCell ref="G81:G82"/>
    <mergeCell ref="F89:F90"/>
    <mergeCell ref="F91:F92"/>
    <mergeCell ref="F94:F95"/>
    <mergeCell ref="F96:F99"/>
    <mergeCell ref="G96:G99"/>
    <mergeCell ref="F100:F101"/>
    <mergeCell ref="G100:G101"/>
    <mergeCell ref="D100:D101"/>
    <mergeCell ref="G89:G90"/>
    <mergeCell ref="G91:G92"/>
    <mergeCell ref="G94:G95"/>
    <mergeCell ref="F81:F82"/>
    <mergeCell ref="E89:E90"/>
    <mergeCell ref="E100:E101"/>
    <mergeCell ref="B83:B102"/>
    <mergeCell ref="C83:C102"/>
    <mergeCell ref="D83:D84"/>
    <mergeCell ref="E83:E84"/>
    <mergeCell ref="G75:G76"/>
    <mergeCell ref="F83:F84"/>
    <mergeCell ref="G83:G84"/>
    <mergeCell ref="F85:F88"/>
    <mergeCell ref="G85:G88"/>
    <mergeCell ref="E91:E92"/>
    <mergeCell ref="D89:D90"/>
    <mergeCell ref="D91:D92"/>
    <mergeCell ref="D85:D88"/>
    <mergeCell ref="D94:D95"/>
    <mergeCell ref="E94:E95"/>
    <mergeCell ref="E85:E88"/>
    <mergeCell ref="D96:D99"/>
    <mergeCell ref="E96:E99"/>
    <mergeCell ref="D75:D76"/>
    <mergeCell ref="E75:E76"/>
    <mergeCell ref="F75:F76"/>
  </mergeCells>
  <pageMargins left="0.11811023622047245" right="0.19685039370078741" top="0.19685039370078741" bottom="0.19685039370078741" header="0.19685039370078741" footer="0.19685039370078741"/>
  <pageSetup scale="5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99"/>
  <sheetViews>
    <sheetView zoomScale="75" zoomScaleNormal="75" workbookViewId="0">
      <selection activeCell="G1" sqref="G1"/>
    </sheetView>
  </sheetViews>
  <sheetFormatPr defaultColWidth="14.42578125" defaultRowHeight="15" customHeight="1" x14ac:dyDescent="0.25"/>
  <cols>
    <col min="1" max="1" width="21.42578125" style="57" customWidth="1"/>
    <col min="2" max="2" width="5.28515625" style="57" customWidth="1"/>
    <col min="3" max="3" width="24.5703125" style="57" customWidth="1"/>
    <col min="4" max="4" width="48.42578125" style="57" customWidth="1"/>
    <col min="5" max="5" width="17" style="57" customWidth="1"/>
    <col min="6" max="6" width="21" style="57" customWidth="1"/>
    <col min="7" max="7" width="50.7109375" style="57" customWidth="1"/>
    <col min="8" max="21" width="8.7109375" customWidth="1"/>
  </cols>
  <sheetData>
    <row r="1" spans="1:7" s="11" customFormat="1" ht="104.25" customHeight="1" x14ac:dyDescent="0.25">
      <c r="A1" s="57"/>
      <c r="B1" s="57"/>
      <c r="C1" s="57"/>
      <c r="D1" s="57"/>
      <c r="E1" s="57"/>
      <c r="F1" s="57"/>
      <c r="G1" s="58" t="s">
        <v>1158</v>
      </c>
    </row>
    <row r="2" spans="1:7" ht="90.75" customHeight="1" x14ac:dyDescent="0.35">
      <c r="B2" s="144" t="s">
        <v>957</v>
      </c>
      <c r="C2" s="144"/>
      <c r="D2" s="144"/>
      <c r="E2" s="144"/>
      <c r="F2" s="144"/>
      <c r="G2" s="144"/>
    </row>
    <row r="3" spans="1:7" ht="19.5" customHeight="1" x14ac:dyDescent="0.35">
      <c r="B3" s="65"/>
      <c r="C3" s="65"/>
      <c r="D3" s="65"/>
      <c r="E3" s="65"/>
      <c r="F3" s="65"/>
      <c r="G3" s="65"/>
    </row>
    <row r="4" spans="1:7" ht="18" customHeight="1" x14ac:dyDescent="0.25">
      <c r="B4" s="141" t="s">
        <v>0</v>
      </c>
      <c r="C4" s="141" t="s">
        <v>2</v>
      </c>
      <c r="D4" s="141" t="s">
        <v>447</v>
      </c>
      <c r="E4" s="141" t="s">
        <v>324</v>
      </c>
      <c r="F4" s="141" t="s">
        <v>448</v>
      </c>
      <c r="G4" s="141" t="s">
        <v>449</v>
      </c>
    </row>
    <row r="5" spans="1:7" ht="31.5" customHeight="1" x14ac:dyDescent="0.25">
      <c r="B5" s="130"/>
      <c r="C5" s="130"/>
      <c r="D5" s="130"/>
      <c r="E5" s="130"/>
      <c r="F5" s="130"/>
      <c r="G5" s="130"/>
    </row>
    <row r="6" spans="1:7" x14ac:dyDescent="0.25">
      <c r="B6" s="145"/>
      <c r="C6" s="145" t="s">
        <v>659</v>
      </c>
      <c r="D6" s="145" t="s">
        <v>450</v>
      </c>
      <c r="E6" s="145" t="s">
        <v>10</v>
      </c>
      <c r="F6" s="145" t="s">
        <v>11</v>
      </c>
      <c r="G6" s="7" t="s">
        <v>958</v>
      </c>
    </row>
    <row r="7" spans="1:7" x14ac:dyDescent="0.25">
      <c r="B7" s="129"/>
      <c r="C7" s="129"/>
      <c r="D7" s="129"/>
      <c r="E7" s="129"/>
      <c r="F7" s="129"/>
      <c r="G7" s="7" t="s">
        <v>959</v>
      </c>
    </row>
    <row r="8" spans="1:7" ht="25.5" x14ac:dyDescent="0.25">
      <c r="B8" s="129"/>
      <c r="C8" s="129"/>
      <c r="D8" s="130"/>
      <c r="E8" s="130"/>
      <c r="F8" s="130"/>
      <c r="G8" s="7" t="s">
        <v>960</v>
      </c>
    </row>
    <row r="9" spans="1:7" ht="25.5" x14ac:dyDescent="0.25">
      <c r="B9" s="129"/>
      <c r="C9" s="129"/>
      <c r="D9" s="145" t="s">
        <v>451</v>
      </c>
      <c r="E9" s="145" t="s">
        <v>10</v>
      </c>
      <c r="F9" s="145" t="s">
        <v>452</v>
      </c>
      <c r="G9" s="7" t="s">
        <v>961</v>
      </c>
    </row>
    <row r="10" spans="1:7" x14ac:dyDescent="0.25">
      <c r="B10" s="129"/>
      <c r="C10" s="129"/>
      <c r="D10" s="130"/>
      <c r="E10" s="130"/>
      <c r="F10" s="130"/>
      <c r="G10" s="7" t="s">
        <v>962</v>
      </c>
    </row>
    <row r="11" spans="1:7" ht="38.25" x14ac:dyDescent="0.25">
      <c r="B11" s="129"/>
      <c r="C11" s="129"/>
      <c r="D11" s="145" t="s">
        <v>453</v>
      </c>
      <c r="E11" s="145" t="s">
        <v>10</v>
      </c>
      <c r="F11" s="145" t="s">
        <v>11</v>
      </c>
      <c r="G11" s="7" t="s">
        <v>963</v>
      </c>
    </row>
    <row r="12" spans="1:7" x14ac:dyDescent="0.25">
      <c r="B12" s="129"/>
      <c r="C12" s="129"/>
      <c r="D12" s="130"/>
      <c r="E12" s="130"/>
      <c r="F12" s="130"/>
      <c r="G12" s="7" t="s">
        <v>964</v>
      </c>
    </row>
    <row r="13" spans="1:7" ht="38.25" x14ac:dyDescent="0.25">
      <c r="B13" s="130"/>
      <c r="C13" s="130"/>
      <c r="D13" s="7" t="s">
        <v>454</v>
      </c>
      <c r="E13" s="7" t="s">
        <v>10</v>
      </c>
      <c r="F13" s="7" t="s">
        <v>11</v>
      </c>
      <c r="G13" s="7" t="s">
        <v>965</v>
      </c>
    </row>
    <row r="14" spans="1:7" ht="170.25" customHeight="1" x14ac:dyDescent="0.25">
      <c r="B14" s="7">
        <v>2</v>
      </c>
      <c r="C14" s="7" t="s">
        <v>455</v>
      </c>
      <c r="D14" s="7" t="s">
        <v>456</v>
      </c>
      <c r="E14" s="7" t="s">
        <v>10</v>
      </c>
      <c r="F14" s="7" t="s">
        <v>452</v>
      </c>
      <c r="G14" s="7" t="s">
        <v>966</v>
      </c>
    </row>
    <row r="15" spans="1:7" ht="63.75" x14ac:dyDescent="0.25">
      <c r="B15" s="7">
        <v>3</v>
      </c>
      <c r="C15" s="7" t="s">
        <v>17</v>
      </c>
      <c r="D15" s="7" t="s">
        <v>457</v>
      </c>
      <c r="E15" s="7" t="s">
        <v>10</v>
      </c>
      <c r="F15" s="7" t="s">
        <v>458</v>
      </c>
      <c r="G15" s="66" t="s">
        <v>967</v>
      </c>
    </row>
    <row r="16" spans="1:7" ht="123.75" customHeight="1" x14ac:dyDescent="0.25">
      <c r="B16" s="145">
        <v>4</v>
      </c>
      <c r="C16" s="128" t="s">
        <v>459</v>
      </c>
      <c r="D16" s="7" t="s">
        <v>460</v>
      </c>
      <c r="E16" s="7" t="s">
        <v>10</v>
      </c>
      <c r="F16" s="7" t="s">
        <v>461</v>
      </c>
      <c r="G16" s="7" t="s">
        <v>968</v>
      </c>
    </row>
    <row r="17" spans="2:7" ht="99" customHeight="1" x14ac:dyDescent="0.25">
      <c r="B17" s="129"/>
      <c r="C17" s="129"/>
      <c r="D17" s="7" t="s">
        <v>462</v>
      </c>
      <c r="E17" s="7" t="s">
        <v>10</v>
      </c>
      <c r="F17" s="7" t="s">
        <v>45</v>
      </c>
      <c r="G17" s="7" t="s">
        <v>969</v>
      </c>
    </row>
    <row r="18" spans="2:7" ht="76.5" x14ac:dyDescent="0.25">
      <c r="B18" s="130"/>
      <c r="C18" s="130"/>
      <c r="D18" s="7" t="s">
        <v>463</v>
      </c>
      <c r="E18" s="7" t="s">
        <v>10</v>
      </c>
      <c r="F18" s="7" t="s">
        <v>461</v>
      </c>
      <c r="G18" s="7" t="s">
        <v>970</v>
      </c>
    </row>
    <row r="19" spans="2:7" ht="120.75" customHeight="1" x14ac:dyDescent="0.25">
      <c r="B19" s="145">
        <v>5</v>
      </c>
      <c r="C19" s="145" t="s">
        <v>464</v>
      </c>
      <c r="D19" s="7" t="s">
        <v>465</v>
      </c>
      <c r="E19" s="7" t="s">
        <v>10</v>
      </c>
      <c r="F19" s="7" t="s">
        <v>466</v>
      </c>
      <c r="G19" s="7" t="s">
        <v>971</v>
      </c>
    </row>
    <row r="20" spans="2:7" ht="231" customHeight="1" x14ac:dyDescent="0.25">
      <c r="B20" s="130"/>
      <c r="C20" s="130"/>
      <c r="D20" s="7" t="s">
        <v>467</v>
      </c>
      <c r="E20" s="7" t="s">
        <v>10</v>
      </c>
      <c r="F20" s="7" t="s">
        <v>167</v>
      </c>
      <c r="G20" s="7" t="s">
        <v>972</v>
      </c>
    </row>
    <row r="21" spans="2:7" ht="81.75" customHeight="1" x14ac:dyDescent="0.25">
      <c r="B21" s="145">
        <v>6</v>
      </c>
      <c r="C21" s="145" t="s">
        <v>468</v>
      </c>
      <c r="D21" s="145" t="s">
        <v>469</v>
      </c>
      <c r="E21" s="145" t="s">
        <v>10</v>
      </c>
      <c r="F21" s="145" t="s">
        <v>321</v>
      </c>
      <c r="G21" s="7" t="s">
        <v>973</v>
      </c>
    </row>
    <row r="22" spans="2:7" ht="81.75" customHeight="1" x14ac:dyDescent="0.25">
      <c r="B22" s="129"/>
      <c r="C22" s="129"/>
      <c r="D22" s="130"/>
      <c r="E22" s="130"/>
      <c r="F22" s="130"/>
      <c r="G22" s="7" t="s">
        <v>974</v>
      </c>
    </row>
    <row r="23" spans="2:7" ht="81.75" customHeight="1" x14ac:dyDescent="0.25">
      <c r="B23" s="129"/>
      <c r="C23" s="129"/>
      <c r="D23" s="145" t="s">
        <v>470</v>
      </c>
      <c r="E23" s="145" t="s">
        <v>10</v>
      </c>
      <c r="F23" s="7" t="s">
        <v>344</v>
      </c>
      <c r="G23" s="7" t="s">
        <v>975</v>
      </c>
    </row>
    <row r="24" spans="2:7" ht="81.75" customHeight="1" x14ac:dyDescent="0.25">
      <c r="B24" s="129"/>
      <c r="C24" s="129"/>
      <c r="D24" s="129"/>
      <c r="E24" s="129"/>
      <c r="F24" s="7" t="s">
        <v>471</v>
      </c>
      <c r="G24" s="7" t="s">
        <v>976</v>
      </c>
    </row>
    <row r="25" spans="2:7" ht="81.75" customHeight="1" x14ac:dyDescent="0.25">
      <c r="B25" s="129"/>
      <c r="C25" s="129"/>
      <c r="D25" s="130"/>
      <c r="E25" s="130"/>
      <c r="F25" s="67"/>
      <c r="G25" s="7" t="s">
        <v>977</v>
      </c>
    </row>
    <row r="26" spans="2:7" ht="81.75" customHeight="1" x14ac:dyDescent="0.25">
      <c r="B26" s="129"/>
      <c r="C26" s="129"/>
      <c r="D26" s="145" t="s">
        <v>472</v>
      </c>
      <c r="E26" s="145" t="s">
        <v>10</v>
      </c>
      <c r="F26" s="7" t="s">
        <v>321</v>
      </c>
      <c r="G26" s="7" t="s">
        <v>978</v>
      </c>
    </row>
    <row r="27" spans="2:7" ht="81.75" customHeight="1" x14ac:dyDescent="0.25">
      <c r="B27" s="129"/>
      <c r="C27" s="129"/>
      <c r="D27" s="130"/>
      <c r="E27" s="130"/>
      <c r="F27" s="7" t="s">
        <v>471</v>
      </c>
      <c r="G27" s="7" t="s">
        <v>979</v>
      </c>
    </row>
    <row r="28" spans="2:7" ht="63" customHeight="1" x14ac:dyDescent="0.25">
      <c r="B28" s="129"/>
      <c r="C28" s="129"/>
      <c r="D28" s="145" t="s">
        <v>473</v>
      </c>
      <c r="E28" s="145" t="s">
        <v>10</v>
      </c>
      <c r="F28" s="7" t="s">
        <v>321</v>
      </c>
      <c r="G28" s="7" t="s">
        <v>980</v>
      </c>
    </row>
    <row r="29" spans="2:7" ht="51" customHeight="1" x14ac:dyDescent="0.25">
      <c r="B29" s="130"/>
      <c r="C29" s="130"/>
      <c r="D29" s="130"/>
      <c r="E29" s="130"/>
      <c r="F29" s="7" t="s">
        <v>471</v>
      </c>
      <c r="G29" s="7" t="s">
        <v>981</v>
      </c>
    </row>
    <row r="30" spans="2:7" ht="111.75" customHeight="1" x14ac:dyDescent="0.25">
      <c r="B30" s="145">
        <v>7</v>
      </c>
      <c r="C30" s="128" t="s">
        <v>24</v>
      </c>
      <c r="D30" s="7" t="s">
        <v>474</v>
      </c>
      <c r="E30" s="7" t="s">
        <v>10</v>
      </c>
      <c r="F30" s="7" t="s">
        <v>461</v>
      </c>
      <c r="G30" s="7" t="s">
        <v>475</v>
      </c>
    </row>
    <row r="31" spans="2:7" ht="69.75" customHeight="1" x14ac:dyDescent="0.25">
      <c r="B31" s="129"/>
      <c r="C31" s="129"/>
      <c r="D31" s="7" t="s">
        <v>476</v>
      </c>
      <c r="E31" s="7" t="s">
        <v>10</v>
      </c>
      <c r="F31" s="7" t="s">
        <v>461</v>
      </c>
      <c r="G31" s="7" t="s">
        <v>982</v>
      </c>
    </row>
    <row r="32" spans="2:7" ht="51.75" customHeight="1" x14ac:dyDescent="0.25">
      <c r="B32" s="129"/>
      <c r="C32" s="129"/>
      <c r="D32" s="145" t="s">
        <v>477</v>
      </c>
      <c r="E32" s="145" t="s">
        <v>10</v>
      </c>
      <c r="F32" s="145" t="s">
        <v>461</v>
      </c>
      <c r="G32" s="7" t="s">
        <v>983</v>
      </c>
    </row>
    <row r="33" spans="2:7" ht="60.75" customHeight="1" x14ac:dyDescent="0.25">
      <c r="B33" s="130"/>
      <c r="C33" s="130"/>
      <c r="D33" s="130"/>
      <c r="E33" s="130"/>
      <c r="F33" s="130"/>
      <c r="G33" s="66" t="s">
        <v>984</v>
      </c>
    </row>
    <row r="34" spans="2:7" ht="65.25" customHeight="1" x14ac:dyDescent="0.25">
      <c r="B34" s="145">
        <v>8</v>
      </c>
      <c r="C34" s="145" t="s">
        <v>478</v>
      </c>
      <c r="D34" s="7" t="s">
        <v>479</v>
      </c>
      <c r="E34" s="7" t="s">
        <v>10</v>
      </c>
      <c r="F34" s="7" t="s">
        <v>480</v>
      </c>
      <c r="G34" s="7" t="s">
        <v>985</v>
      </c>
    </row>
    <row r="35" spans="2:7" ht="65.25" customHeight="1" x14ac:dyDescent="0.25">
      <c r="B35" s="130"/>
      <c r="C35" s="130"/>
      <c r="D35" s="7" t="s">
        <v>481</v>
      </c>
      <c r="E35" s="7" t="s">
        <v>10</v>
      </c>
      <c r="F35" s="7" t="s">
        <v>40</v>
      </c>
      <c r="G35" s="7" t="s">
        <v>986</v>
      </c>
    </row>
    <row r="36" spans="2:7" ht="81" customHeight="1" x14ac:dyDescent="0.25">
      <c r="B36" s="145">
        <v>9</v>
      </c>
      <c r="C36" s="145" t="s">
        <v>34</v>
      </c>
      <c r="D36" s="145" t="s">
        <v>482</v>
      </c>
      <c r="E36" s="145" t="s">
        <v>10</v>
      </c>
      <c r="F36" s="7" t="s">
        <v>483</v>
      </c>
      <c r="G36" s="145" t="s">
        <v>987</v>
      </c>
    </row>
    <row r="37" spans="2:7" ht="36.75" customHeight="1" x14ac:dyDescent="0.25">
      <c r="B37" s="130"/>
      <c r="C37" s="130"/>
      <c r="D37" s="130"/>
      <c r="E37" s="130"/>
      <c r="F37" s="7" t="s">
        <v>40</v>
      </c>
      <c r="G37" s="130"/>
    </row>
    <row r="38" spans="2:7" ht="98.25" customHeight="1" x14ac:dyDescent="0.25">
      <c r="B38" s="145">
        <v>10</v>
      </c>
      <c r="C38" s="145" t="s">
        <v>484</v>
      </c>
      <c r="D38" s="7" t="s">
        <v>485</v>
      </c>
      <c r="E38" s="7" t="s">
        <v>10</v>
      </c>
      <c r="F38" s="7" t="s">
        <v>216</v>
      </c>
      <c r="G38" s="7" t="s">
        <v>988</v>
      </c>
    </row>
    <row r="39" spans="2:7" ht="99" customHeight="1" x14ac:dyDescent="0.25">
      <c r="B39" s="129"/>
      <c r="C39" s="129"/>
      <c r="D39" s="7" t="s">
        <v>486</v>
      </c>
      <c r="E39" s="7" t="s">
        <v>10</v>
      </c>
      <c r="F39" s="7" t="s">
        <v>216</v>
      </c>
      <c r="G39" s="7" t="s">
        <v>989</v>
      </c>
    </row>
    <row r="40" spans="2:7" ht="66" customHeight="1" x14ac:dyDescent="0.25">
      <c r="B40" s="129"/>
      <c r="C40" s="129"/>
      <c r="D40" s="145" t="s">
        <v>487</v>
      </c>
      <c r="E40" s="145" t="s">
        <v>10</v>
      </c>
      <c r="F40" s="145" t="s">
        <v>216</v>
      </c>
      <c r="G40" s="7" t="s">
        <v>990</v>
      </c>
    </row>
    <row r="41" spans="2:7" ht="44.25" customHeight="1" x14ac:dyDescent="0.25">
      <c r="B41" s="129"/>
      <c r="C41" s="129"/>
      <c r="D41" s="130"/>
      <c r="E41" s="130"/>
      <c r="F41" s="130"/>
      <c r="G41" s="7" t="s">
        <v>991</v>
      </c>
    </row>
    <row r="42" spans="2:7" ht="76.5" customHeight="1" x14ac:dyDescent="0.25">
      <c r="B42" s="129"/>
      <c r="C42" s="129"/>
      <c r="D42" s="7" t="s">
        <v>488</v>
      </c>
      <c r="E42" s="7" t="s">
        <v>10</v>
      </c>
      <c r="F42" s="7" t="s">
        <v>216</v>
      </c>
      <c r="G42" s="7" t="s">
        <v>992</v>
      </c>
    </row>
    <row r="43" spans="2:7" ht="76.5" customHeight="1" x14ac:dyDescent="0.25">
      <c r="B43" s="130"/>
      <c r="C43" s="130"/>
      <c r="D43" s="7" t="s">
        <v>489</v>
      </c>
      <c r="E43" s="7" t="s">
        <v>10</v>
      </c>
      <c r="F43" s="7" t="s">
        <v>216</v>
      </c>
      <c r="G43" s="7" t="s">
        <v>993</v>
      </c>
    </row>
    <row r="44" spans="2:7" ht="51" customHeight="1" x14ac:dyDescent="0.25">
      <c r="B44" s="145">
        <v>11</v>
      </c>
      <c r="C44" s="145" t="s">
        <v>37</v>
      </c>
      <c r="D44" s="7" t="s">
        <v>490</v>
      </c>
      <c r="E44" s="7" t="s">
        <v>10</v>
      </c>
      <c r="F44" s="7" t="s">
        <v>216</v>
      </c>
      <c r="G44" s="7" t="s">
        <v>994</v>
      </c>
    </row>
    <row r="45" spans="2:7" ht="51" customHeight="1" x14ac:dyDescent="0.25">
      <c r="B45" s="129"/>
      <c r="C45" s="129"/>
      <c r="D45" s="7" t="s">
        <v>491</v>
      </c>
      <c r="E45" s="7" t="s">
        <v>10</v>
      </c>
      <c r="F45" s="7" t="s">
        <v>216</v>
      </c>
      <c r="G45" s="7" t="s">
        <v>995</v>
      </c>
    </row>
    <row r="46" spans="2:7" ht="148.5" customHeight="1" x14ac:dyDescent="0.25">
      <c r="B46" s="129"/>
      <c r="C46" s="129"/>
      <c r="D46" s="7" t="s">
        <v>492</v>
      </c>
      <c r="E46" s="7" t="s">
        <v>10</v>
      </c>
      <c r="F46" s="7" t="s">
        <v>216</v>
      </c>
      <c r="G46" s="7" t="s">
        <v>996</v>
      </c>
    </row>
    <row r="47" spans="2:7" ht="51" customHeight="1" x14ac:dyDescent="0.25">
      <c r="B47" s="130"/>
      <c r="C47" s="130"/>
      <c r="D47" s="7" t="s">
        <v>493</v>
      </c>
      <c r="E47" s="7" t="s">
        <v>10</v>
      </c>
      <c r="F47" s="7" t="s">
        <v>216</v>
      </c>
      <c r="G47" s="7" t="s">
        <v>997</v>
      </c>
    </row>
    <row r="48" spans="2:7" ht="47.25" customHeight="1" x14ac:dyDescent="0.25">
      <c r="B48" s="145">
        <v>12</v>
      </c>
      <c r="C48" s="145" t="s">
        <v>47</v>
      </c>
      <c r="D48" s="145" t="s">
        <v>494</v>
      </c>
      <c r="E48" s="145" t="s">
        <v>10</v>
      </c>
      <c r="F48" s="145" t="s">
        <v>216</v>
      </c>
      <c r="G48" s="7" t="s">
        <v>998</v>
      </c>
    </row>
    <row r="49" spans="2:7" ht="47.25" customHeight="1" x14ac:dyDescent="0.25">
      <c r="B49" s="129"/>
      <c r="C49" s="129"/>
      <c r="D49" s="129"/>
      <c r="E49" s="129"/>
      <c r="F49" s="129"/>
      <c r="G49" s="7" t="s">
        <v>999</v>
      </c>
    </row>
    <row r="50" spans="2:7" ht="66" customHeight="1" x14ac:dyDescent="0.25">
      <c r="B50" s="129"/>
      <c r="C50" s="129"/>
      <c r="D50" s="130"/>
      <c r="E50" s="130"/>
      <c r="F50" s="130"/>
      <c r="G50" s="7" t="s">
        <v>1000</v>
      </c>
    </row>
    <row r="51" spans="2:7" ht="73.5" customHeight="1" x14ac:dyDescent="0.25">
      <c r="B51" s="130"/>
      <c r="C51" s="130"/>
      <c r="D51" s="7" t="s">
        <v>495</v>
      </c>
      <c r="E51" s="7" t="s">
        <v>10</v>
      </c>
      <c r="F51" s="7" t="s">
        <v>216</v>
      </c>
      <c r="G51" s="7" t="s">
        <v>1001</v>
      </c>
    </row>
    <row r="52" spans="2:7" ht="75.75" customHeight="1" x14ac:dyDescent="0.25">
      <c r="B52" s="7">
        <v>13</v>
      </c>
      <c r="C52" s="7" t="s">
        <v>496</v>
      </c>
      <c r="D52" s="7" t="s">
        <v>497</v>
      </c>
      <c r="E52" s="7" t="s">
        <v>10</v>
      </c>
      <c r="F52" s="7" t="s">
        <v>40</v>
      </c>
      <c r="G52" s="7" t="s">
        <v>1002</v>
      </c>
    </row>
    <row r="53" spans="2:7" ht="46.5" customHeight="1" x14ac:dyDescent="0.25">
      <c r="B53" s="145">
        <v>14</v>
      </c>
      <c r="C53" s="145" t="s">
        <v>51</v>
      </c>
      <c r="D53" s="145" t="s">
        <v>498</v>
      </c>
      <c r="E53" s="145" t="s">
        <v>10</v>
      </c>
      <c r="F53" s="145" t="s">
        <v>499</v>
      </c>
      <c r="G53" s="7" t="s">
        <v>1003</v>
      </c>
    </row>
    <row r="54" spans="2:7" ht="48.75" customHeight="1" x14ac:dyDescent="0.25">
      <c r="B54" s="129"/>
      <c r="C54" s="129"/>
      <c r="D54" s="130"/>
      <c r="E54" s="130"/>
      <c r="F54" s="130"/>
      <c r="G54" s="7" t="s">
        <v>1004</v>
      </c>
    </row>
    <row r="55" spans="2:7" ht="99" customHeight="1" x14ac:dyDescent="0.25">
      <c r="B55" s="129"/>
      <c r="C55" s="129"/>
      <c r="D55" s="145" t="s">
        <v>500</v>
      </c>
      <c r="E55" s="145" t="s">
        <v>10</v>
      </c>
      <c r="F55" s="145" t="s">
        <v>501</v>
      </c>
      <c r="G55" s="7" t="s">
        <v>1005</v>
      </c>
    </row>
    <row r="56" spans="2:7" ht="68.25" customHeight="1" x14ac:dyDescent="0.25">
      <c r="B56" s="129"/>
      <c r="C56" s="129"/>
      <c r="D56" s="130"/>
      <c r="E56" s="130"/>
      <c r="F56" s="130"/>
      <c r="G56" s="7" t="s">
        <v>502</v>
      </c>
    </row>
    <row r="57" spans="2:7" ht="75" customHeight="1" x14ac:dyDescent="0.25">
      <c r="B57" s="129"/>
      <c r="C57" s="129"/>
      <c r="D57" s="145" t="s">
        <v>503</v>
      </c>
      <c r="E57" s="145" t="s">
        <v>10</v>
      </c>
      <c r="F57" s="145" t="s">
        <v>45</v>
      </c>
      <c r="G57" s="7" t="s">
        <v>1006</v>
      </c>
    </row>
    <row r="58" spans="2:7" ht="53.25" customHeight="1" x14ac:dyDescent="0.25">
      <c r="B58" s="129"/>
      <c r="C58" s="129"/>
      <c r="D58" s="129"/>
      <c r="E58" s="129"/>
      <c r="F58" s="129"/>
      <c r="G58" s="7" t="s">
        <v>504</v>
      </c>
    </row>
    <row r="59" spans="2:7" ht="43.5" customHeight="1" x14ac:dyDescent="0.25">
      <c r="B59" s="130"/>
      <c r="C59" s="130"/>
      <c r="D59" s="130"/>
      <c r="E59" s="130"/>
      <c r="F59" s="130"/>
      <c r="G59" s="7" t="s">
        <v>1007</v>
      </c>
    </row>
    <row r="60" spans="2:7" ht="42.75" customHeight="1" x14ac:dyDescent="0.25">
      <c r="B60" s="145">
        <v>15</v>
      </c>
      <c r="C60" s="145" t="s">
        <v>505</v>
      </c>
      <c r="D60" s="145" t="s">
        <v>506</v>
      </c>
      <c r="E60" s="145" t="s">
        <v>10</v>
      </c>
      <c r="F60" s="7" t="s">
        <v>501</v>
      </c>
      <c r="G60" s="7" t="s">
        <v>1008</v>
      </c>
    </row>
    <row r="61" spans="2:7" ht="84.75" customHeight="1" x14ac:dyDescent="0.25">
      <c r="B61" s="129"/>
      <c r="C61" s="129"/>
      <c r="D61" s="130"/>
      <c r="E61" s="130"/>
      <c r="F61" s="7" t="s">
        <v>507</v>
      </c>
      <c r="G61" s="7" t="s">
        <v>1009</v>
      </c>
    </row>
    <row r="62" spans="2:7" ht="179.25" customHeight="1" x14ac:dyDescent="0.25">
      <c r="B62" s="130"/>
      <c r="C62" s="130"/>
      <c r="D62" s="7" t="s">
        <v>508</v>
      </c>
      <c r="E62" s="7" t="s">
        <v>10</v>
      </c>
      <c r="F62" s="7" t="s">
        <v>501</v>
      </c>
      <c r="G62" s="7" t="s">
        <v>1010</v>
      </c>
    </row>
    <row r="63" spans="2:7" ht="65.25" customHeight="1" x14ac:dyDescent="0.25">
      <c r="B63" s="145">
        <v>16</v>
      </c>
      <c r="C63" s="145" t="s">
        <v>509</v>
      </c>
      <c r="D63" s="145" t="s">
        <v>510</v>
      </c>
      <c r="E63" s="145" t="s">
        <v>10</v>
      </c>
      <c r="F63" s="145" t="s">
        <v>501</v>
      </c>
      <c r="G63" s="7" t="s">
        <v>1011</v>
      </c>
    </row>
    <row r="64" spans="2:7" ht="71.25" customHeight="1" x14ac:dyDescent="0.25">
      <c r="B64" s="129"/>
      <c r="C64" s="129"/>
      <c r="D64" s="129"/>
      <c r="E64" s="129"/>
      <c r="F64" s="129"/>
      <c r="G64" s="7" t="s">
        <v>1012</v>
      </c>
    </row>
    <row r="65" spans="2:7" ht="63" customHeight="1" x14ac:dyDescent="0.25">
      <c r="B65" s="129"/>
      <c r="C65" s="129"/>
      <c r="D65" s="130"/>
      <c r="E65" s="130"/>
      <c r="F65" s="130"/>
      <c r="G65" s="7" t="s">
        <v>511</v>
      </c>
    </row>
    <row r="66" spans="2:7" ht="144" customHeight="1" x14ac:dyDescent="0.25">
      <c r="B66" s="130"/>
      <c r="C66" s="130"/>
      <c r="D66" s="7" t="s">
        <v>512</v>
      </c>
      <c r="E66" s="7" t="s">
        <v>10</v>
      </c>
      <c r="F66" s="7" t="s">
        <v>501</v>
      </c>
      <c r="G66" s="7" t="s">
        <v>1013</v>
      </c>
    </row>
    <row r="67" spans="2:7" ht="75.75" customHeight="1" x14ac:dyDescent="0.25">
      <c r="B67" s="145">
        <v>17</v>
      </c>
      <c r="C67" s="145" t="s">
        <v>59</v>
      </c>
      <c r="D67" s="7" t="s">
        <v>513</v>
      </c>
      <c r="E67" s="7" t="s">
        <v>10</v>
      </c>
      <c r="F67" s="7" t="s">
        <v>514</v>
      </c>
      <c r="G67" s="7" t="s">
        <v>1014</v>
      </c>
    </row>
    <row r="68" spans="2:7" ht="75.75" customHeight="1" x14ac:dyDescent="0.25">
      <c r="B68" s="129"/>
      <c r="C68" s="129"/>
      <c r="D68" s="7" t="s">
        <v>515</v>
      </c>
      <c r="E68" s="7" t="s">
        <v>10</v>
      </c>
      <c r="F68" s="7" t="s">
        <v>461</v>
      </c>
      <c r="G68" s="7" t="s">
        <v>1015</v>
      </c>
    </row>
    <row r="69" spans="2:7" ht="75.75" customHeight="1" x14ac:dyDescent="0.25">
      <c r="B69" s="129"/>
      <c r="C69" s="129"/>
      <c r="D69" s="145" t="s">
        <v>516</v>
      </c>
      <c r="E69" s="145" t="s">
        <v>10</v>
      </c>
      <c r="F69" s="145" t="s">
        <v>461</v>
      </c>
      <c r="G69" s="7" t="s">
        <v>1016</v>
      </c>
    </row>
    <row r="70" spans="2:7" ht="75.75" customHeight="1" x14ac:dyDescent="0.25">
      <c r="B70" s="129"/>
      <c r="C70" s="129"/>
      <c r="D70" s="129"/>
      <c r="E70" s="129"/>
      <c r="F70" s="129"/>
      <c r="G70" s="7" t="s">
        <v>1017</v>
      </c>
    </row>
    <row r="71" spans="2:7" ht="75.75" customHeight="1" x14ac:dyDescent="0.25">
      <c r="B71" s="129"/>
      <c r="C71" s="129"/>
      <c r="D71" s="130"/>
      <c r="E71" s="130"/>
      <c r="F71" s="130"/>
      <c r="G71" s="7" t="s">
        <v>517</v>
      </c>
    </row>
    <row r="72" spans="2:7" ht="75.75" customHeight="1" x14ac:dyDescent="0.25">
      <c r="B72" s="129"/>
      <c r="C72" s="129"/>
      <c r="D72" s="7" t="s">
        <v>518</v>
      </c>
      <c r="E72" s="7" t="s">
        <v>10</v>
      </c>
      <c r="F72" s="7" t="s">
        <v>461</v>
      </c>
      <c r="G72" s="7" t="s">
        <v>1018</v>
      </c>
    </row>
    <row r="73" spans="2:7" ht="75.75" customHeight="1" x14ac:dyDescent="0.25">
      <c r="B73" s="130"/>
      <c r="C73" s="130"/>
      <c r="D73" s="7" t="s">
        <v>519</v>
      </c>
      <c r="E73" s="7" t="s">
        <v>10</v>
      </c>
      <c r="F73" s="7" t="s">
        <v>461</v>
      </c>
      <c r="G73" s="7" t="s">
        <v>1019</v>
      </c>
    </row>
    <row r="74" spans="2:7" ht="186" customHeight="1" x14ac:dyDescent="0.25">
      <c r="B74" s="145">
        <v>18</v>
      </c>
      <c r="C74" s="145" t="s">
        <v>62</v>
      </c>
      <c r="D74" s="7" t="s">
        <v>520</v>
      </c>
      <c r="E74" s="7" t="s">
        <v>10</v>
      </c>
      <c r="F74" s="7" t="s">
        <v>521</v>
      </c>
      <c r="G74" s="7" t="s">
        <v>1020</v>
      </c>
    </row>
    <row r="75" spans="2:7" ht="162.75" customHeight="1" x14ac:dyDescent="0.25">
      <c r="B75" s="130"/>
      <c r="C75" s="130"/>
      <c r="D75" s="7" t="s">
        <v>522</v>
      </c>
      <c r="E75" s="7" t="s">
        <v>10</v>
      </c>
      <c r="F75" s="7" t="s">
        <v>461</v>
      </c>
      <c r="G75" s="7" t="s">
        <v>1021</v>
      </c>
    </row>
    <row r="76" spans="2:7" ht="242.25" customHeight="1" x14ac:dyDescent="0.25">
      <c r="B76" s="145">
        <v>19</v>
      </c>
      <c r="C76" s="145" t="s">
        <v>66</v>
      </c>
      <c r="D76" s="7" t="s">
        <v>523</v>
      </c>
      <c r="E76" s="7" t="s">
        <v>10</v>
      </c>
      <c r="F76" s="7" t="s">
        <v>461</v>
      </c>
      <c r="G76" s="7" t="s">
        <v>1022</v>
      </c>
    </row>
    <row r="77" spans="2:7" ht="80.25" customHeight="1" x14ac:dyDescent="0.25">
      <c r="B77" s="129"/>
      <c r="C77" s="129"/>
      <c r="D77" s="7" t="s">
        <v>524</v>
      </c>
      <c r="E77" s="7" t="s">
        <v>10</v>
      </c>
      <c r="F77" s="7" t="s">
        <v>461</v>
      </c>
      <c r="G77" s="7" t="s">
        <v>525</v>
      </c>
    </row>
    <row r="78" spans="2:7" ht="82.5" customHeight="1" x14ac:dyDescent="0.25">
      <c r="B78" s="130"/>
      <c r="C78" s="130"/>
      <c r="D78" s="7" t="s">
        <v>526</v>
      </c>
      <c r="E78" s="7" t="s">
        <v>10</v>
      </c>
      <c r="F78" s="7" t="s">
        <v>461</v>
      </c>
      <c r="G78" s="7" t="s">
        <v>1023</v>
      </c>
    </row>
    <row r="79" spans="2:7" ht="73.5" customHeight="1" x14ac:dyDescent="0.25">
      <c r="B79" s="145">
        <v>20</v>
      </c>
      <c r="C79" s="145" t="s">
        <v>527</v>
      </c>
      <c r="D79" s="145" t="s">
        <v>528</v>
      </c>
      <c r="E79" s="145" t="s">
        <v>10</v>
      </c>
      <c r="F79" s="145" t="s">
        <v>461</v>
      </c>
      <c r="G79" s="7" t="s">
        <v>1024</v>
      </c>
    </row>
    <row r="80" spans="2:7" ht="52.5" customHeight="1" x14ac:dyDescent="0.25">
      <c r="B80" s="129"/>
      <c r="C80" s="129"/>
      <c r="D80" s="129"/>
      <c r="E80" s="129"/>
      <c r="F80" s="129"/>
      <c r="G80" s="7" t="s">
        <v>1025</v>
      </c>
    </row>
    <row r="81" spans="2:7" ht="52.5" customHeight="1" x14ac:dyDescent="0.25">
      <c r="B81" s="129"/>
      <c r="C81" s="129"/>
      <c r="D81" s="130"/>
      <c r="E81" s="130"/>
      <c r="F81" s="130"/>
      <c r="G81" s="7" t="s">
        <v>1026</v>
      </c>
    </row>
    <row r="82" spans="2:7" ht="246.75" customHeight="1" x14ac:dyDescent="0.25">
      <c r="B82" s="129"/>
      <c r="C82" s="129"/>
      <c r="D82" s="7" t="s">
        <v>529</v>
      </c>
      <c r="E82" s="7" t="s">
        <v>10</v>
      </c>
      <c r="F82" s="7" t="s">
        <v>461</v>
      </c>
      <c r="G82" s="7" t="s">
        <v>1027</v>
      </c>
    </row>
    <row r="83" spans="2:7" ht="82.5" customHeight="1" x14ac:dyDescent="0.25">
      <c r="B83" s="129"/>
      <c r="C83" s="129"/>
      <c r="D83" s="145" t="s">
        <v>530</v>
      </c>
      <c r="E83" s="145" t="s">
        <v>10</v>
      </c>
      <c r="F83" s="145" t="s">
        <v>461</v>
      </c>
      <c r="G83" s="7" t="s">
        <v>1028</v>
      </c>
    </row>
    <row r="84" spans="2:7" ht="152.25" customHeight="1" x14ac:dyDescent="0.25">
      <c r="B84" s="129"/>
      <c r="C84" s="129"/>
      <c r="D84" s="129"/>
      <c r="E84" s="129"/>
      <c r="F84" s="129"/>
      <c r="G84" s="7" t="s">
        <v>1029</v>
      </c>
    </row>
    <row r="85" spans="2:7" ht="52.5" customHeight="1" x14ac:dyDescent="0.25">
      <c r="B85" s="129"/>
      <c r="C85" s="129"/>
      <c r="D85" s="129"/>
      <c r="E85" s="129"/>
      <c r="F85" s="129"/>
      <c r="G85" s="7" t="s">
        <v>1030</v>
      </c>
    </row>
    <row r="86" spans="2:7" ht="87.75" customHeight="1" x14ac:dyDescent="0.25">
      <c r="B86" s="129"/>
      <c r="C86" s="129"/>
      <c r="D86" s="130"/>
      <c r="E86" s="130"/>
      <c r="F86" s="130"/>
      <c r="G86" s="7" t="s">
        <v>1031</v>
      </c>
    </row>
    <row r="87" spans="2:7" ht="120.75" customHeight="1" x14ac:dyDescent="0.25">
      <c r="B87" s="129"/>
      <c r="C87" s="129"/>
      <c r="D87" s="7" t="s">
        <v>531</v>
      </c>
      <c r="E87" s="7" t="s">
        <v>10</v>
      </c>
      <c r="F87" s="7" t="s">
        <v>461</v>
      </c>
      <c r="G87" s="7" t="s">
        <v>1032</v>
      </c>
    </row>
    <row r="88" spans="2:7" ht="52.5" customHeight="1" x14ac:dyDescent="0.25">
      <c r="B88" s="129"/>
      <c r="C88" s="129"/>
      <c r="D88" s="145" t="s">
        <v>532</v>
      </c>
      <c r="E88" s="145" t="s">
        <v>10</v>
      </c>
      <c r="F88" s="145" t="s">
        <v>461</v>
      </c>
      <c r="G88" s="7" t="s">
        <v>1033</v>
      </c>
    </row>
    <row r="89" spans="2:7" ht="118.5" customHeight="1" x14ac:dyDescent="0.25">
      <c r="B89" s="129"/>
      <c r="C89" s="129"/>
      <c r="D89" s="129"/>
      <c r="E89" s="129"/>
      <c r="F89" s="129"/>
      <c r="G89" s="7" t="s">
        <v>1034</v>
      </c>
    </row>
    <row r="90" spans="2:7" ht="65.25" customHeight="1" x14ac:dyDescent="0.25">
      <c r="B90" s="130"/>
      <c r="C90" s="130"/>
      <c r="D90" s="130"/>
      <c r="E90" s="130"/>
      <c r="F90" s="130"/>
      <c r="G90" s="7" t="s">
        <v>1035</v>
      </c>
    </row>
    <row r="91" spans="2:7" ht="127.5" customHeight="1" x14ac:dyDescent="0.25">
      <c r="B91" s="145">
        <v>21</v>
      </c>
      <c r="C91" s="145" t="s">
        <v>69</v>
      </c>
      <c r="D91" s="145" t="s">
        <v>533</v>
      </c>
      <c r="E91" s="145" t="s">
        <v>10</v>
      </c>
      <c r="F91" s="145" t="s">
        <v>11</v>
      </c>
      <c r="G91" s="7" t="s">
        <v>1036</v>
      </c>
    </row>
    <row r="92" spans="2:7" ht="64.5" customHeight="1" x14ac:dyDescent="0.25">
      <c r="B92" s="129"/>
      <c r="C92" s="129"/>
      <c r="D92" s="130"/>
      <c r="E92" s="130"/>
      <c r="F92" s="130"/>
      <c r="G92" s="7" t="s">
        <v>1037</v>
      </c>
    </row>
    <row r="93" spans="2:7" ht="84" customHeight="1" x14ac:dyDescent="0.25">
      <c r="B93" s="129"/>
      <c r="C93" s="129"/>
      <c r="D93" s="7" t="s">
        <v>534</v>
      </c>
      <c r="E93" s="7" t="s">
        <v>10</v>
      </c>
      <c r="F93" s="7" t="s">
        <v>11</v>
      </c>
      <c r="G93" s="7" t="s">
        <v>1038</v>
      </c>
    </row>
    <row r="94" spans="2:7" ht="111.75" customHeight="1" x14ac:dyDescent="0.25">
      <c r="B94" s="129"/>
      <c r="C94" s="129"/>
      <c r="D94" s="7" t="s">
        <v>535</v>
      </c>
      <c r="E94" s="7" t="s">
        <v>10</v>
      </c>
      <c r="F94" s="7" t="s">
        <v>536</v>
      </c>
      <c r="G94" s="7" t="s">
        <v>1039</v>
      </c>
    </row>
    <row r="95" spans="2:7" ht="116.25" customHeight="1" x14ac:dyDescent="0.25">
      <c r="B95" s="129"/>
      <c r="C95" s="129"/>
      <c r="D95" s="145" t="s">
        <v>537</v>
      </c>
      <c r="E95" s="145" t="s">
        <v>10</v>
      </c>
      <c r="F95" s="145" t="s">
        <v>11</v>
      </c>
      <c r="G95" s="7" t="s">
        <v>538</v>
      </c>
    </row>
    <row r="96" spans="2:7" ht="51" customHeight="1" x14ac:dyDescent="0.25">
      <c r="B96" s="130"/>
      <c r="C96" s="130"/>
      <c r="D96" s="130"/>
      <c r="E96" s="130"/>
      <c r="F96" s="130"/>
      <c r="G96" s="7" t="s">
        <v>1040</v>
      </c>
    </row>
    <row r="97" spans="2:7" ht="61.5" customHeight="1" x14ac:dyDescent="0.25">
      <c r="B97" s="145">
        <v>22</v>
      </c>
      <c r="C97" s="145" t="s">
        <v>74</v>
      </c>
      <c r="D97" s="7" t="s">
        <v>534</v>
      </c>
      <c r="E97" s="7" t="s">
        <v>10</v>
      </c>
      <c r="F97" s="7" t="s">
        <v>11</v>
      </c>
      <c r="G97" s="7" t="s">
        <v>1038</v>
      </c>
    </row>
    <row r="98" spans="2:7" ht="61.5" customHeight="1" x14ac:dyDescent="0.25">
      <c r="B98" s="129"/>
      <c r="C98" s="129"/>
      <c r="D98" s="145" t="s">
        <v>539</v>
      </c>
      <c r="E98" s="145" t="s">
        <v>10</v>
      </c>
      <c r="F98" s="145" t="s">
        <v>11</v>
      </c>
      <c r="G98" s="7" t="s">
        <v>1041</v>
      </c>
    </row>
    <row r="99" spans="2:7" ht="61.5" customHeight="1" x14ac:dyDescent="0.25">
      <c r="B99" s="129"/>
      <c r="C99" s="129"/>
      <c r="D99" s="130"/>
      <c r="E99" s="130"/>
      <c r="F99" s="130"/>
      <c r="G99" s="7" t="s">
        <v>1042</v>
      </c>
    </row>
    <row r="100" spans="2:7" ht="90.75" customHeight="1" x14ac:dyDescent="0.25">
      <c r="B100" s="130"/>
      <c r="C100" s="130"/>
      <c r="D100" s="7" t="s">
        <v>540</v>
      </c>
      <c r="E100" s="7" t="s">
        <v>10</v>
      </c>
      <c r="F100" s="7" t="s">
        <v>11</v>
      </c>
      <c r="G100" s="7" t="s">
        <v>1043</v>
      </c>
    </row>
    <row r="101" spans="2:7" ht="61.5" customHeight="1" x14ac:dyDescent="0.25">
      <c r="B101" s="145">
        <v>23</v>
      </c>
      <c r="C101" s="145" t="s">
        <v>76</v>
      </c>
      <c r="D101" s="68" t="s">
        <v>534</v>
      </c>
      <c r="E101" s="7" t="s">
        <v>10</v>
      </c>
      <c r="F101" s="7" t="s">
        <v>11</v>
      </c>
      <c r="G101" s="7" t="s">
        <v>1038</v>
      </c>
    </row>
    <row r="102" spans="2:7" ht="61.5" customHeight="1" x14ac:dyDescent="0.25">
      <c r="B102" s="129"/>
      <c r="C102" s="129"/>
      <c r="D102" s="148" t="s">
        <v>541</v>
      </c>
      <c r="E102" s="145" t="s">
        <v>10</v>
      </c>
      <c r="F102" s="7" t="s">
        <v>461</v>
      </c>
      <c r="G102" s="7" t="s">
        <v>1044</v>
      </c>
    </row>
    <row r="103" spans="2:7" ht="61.5" customHeight="1" x14ac:dyDescent="0.25">
      <c r="B103" s="129"/>
      <c r="C103" s="129"/>
      <c r="D103" s="129"/>
      <c r="E103" s="129"/>
      <c r="F103" s="7" t="s">
        <v>336</v>
      </c>
      <c r="G103" s="7" t="s">
        <v>1045</v>
      </c>
    </row>
    <row r="104" spans="2:7" ht="61.5" customHeight="1" x14ac:dyDescent="0.25">
      <c r="B104" s="129"/>
      <c r="C104" s="129"/>
      <c r="D104" s="130"/>
      <c r="E104" s="130"/>
      <c r="F104" s="67"/>
      <c r="G104" s="7" t="s">
        <v>1046</v>
      </c>
    </row>
    <row r="105" spans="2:7" ht="121.5" customHeight="1" x14ac:dyDescent="0.25">
      <c r="B105" s="129"/>
      <c r="C105" s="129"/>
      <c r="D105" s="145" t="s">
        <v>542</v>
      </c>
      <c r="E105" s="145" t="s">
        <v>10</v>
      </c>
      <c r="F105" s="7" t="s">
        <v>543</v>
      </c>
      <c r="G105" s="145" t="s">
        <v>1047</v>
      </c>
    </row>
    <row r="106" spans="2:7" ht="15.75" customHeight="1" x14ac:dyDescent="0.25">
      <c r="B106" s="130"/>
      <c r="C106" s="130"/>
      <c r="D106" s="130"/>
      <c r="E106" s="130"/>
      <c r="F106" s="7" t="s">
        <v>544</v>
      </c>
      <c r="G106" s="130"/>
    </row>
    <row r="107" spans="2:7" ht="131.25" customHeight="1" x14ac:dyDescent="0.25">
      <c r="B107" s="145">
        <v>24</v>
      </c>
      <c r="C107" s="145" t="s">
        <v>163</v>
      </c>
      <c r="D107" s="145" t="s">
        <v>545</v>
      </c>
      <c r="E107" s="145" t="s">
        <v>10</v>
      </c>
      <c r="F107" s="7" t="s">
        <v>546</v>
      </c>
      <c r="G107" s="7" t="s">
        <v>1048</v>
      </c>
    </row>
    <row r="108" spans="2:7" ht="288.75" customHeight="1" x14ac:dyDescent="0.25">
      <c r="B108" s="130"/>
      <c r="C108" s="130"/>
      <c r="D108" s="130"/>
      <c r="E108" s="130"/>
      <c r="F108" s="7" t="s">
        <v>547</v>
      </c>
      <c r="G108" s="7" t="s">
        <v>1049</v>
      </c>
    </row>
    <row r="109" spans="2:7" ht="104.25" customHeight="1" x14ac:dyDescent="0.25">
      <c r="B109" s="145">
        <v>25</v>
      </c>
      <c r="C109" s="145" t="s">
        <v>203</v>
      </c>
      <c r="D109" s="145" t="s">
        <v>548</v>
      </c>
      <c r="E109" s="145" t="s">
        <v>10</v>
      </c>
      <c r="F109" s="145" t="s">
        <v>461</v>
      </c>
      <c r="G109" s="7" t="s">
        <v>1050</v>
      </c>
    </row>
    <row r="110" spans="2:7" ht="36" customHeight="1" x14ac:dyDescent="0.25">
      <c r="B110" s="129"/>
      <c r="C110" s="129"/>
      <c r="D110" s="130"/>
      <c r="E110" s="130"/>
      <c r="F110" s="130"/>
      <c r="G110" s="7" t="s">
        <v>1051</v>
      </c>
    </row>
    <row r="111" spans="2:7" ht="72" customHeight="1" x14ac:dyDescent="0.25">
      <c r="B111" s="129"/>
      <c r="C111" s="129"/>
      <c r="D111" s="145" t="s">
        <v>549</v>
      </c>
      <c r="E111" s="145" t="s">
        <v>10</v>
      </c>
      <c r="F111" s="145" t="s">
        <v>461</v>
      </c>
      <c r="G111" s="7" t="s">
        <v>1052</v>
      </c>
    </row>
    <row r="112" spans="2:7" ht="25.5" customHeight="1" x14ac:dyDescent="0.25">
      <c r="B112" s="130"/>
      <c r="C112" s="130"/>
      <c r="D112" s="130"/>
      <c r="E112" s="130"/>
      <c r="F112" s="130"/>
      <c r="G112" s="7" t="s">
        <v>1053</v>
      </c>
    </row>
    <row r="113" spans="2:7" ht="55.5" customHeight="1" x14ac:dyDescent="0.25">
      <c r="B113" s="145">
        <v>26</v>
      </c>
      <c r="C113" s="145" t="s">
        <v>550</v>
      </c>
      <c r="D113" s="145" t="s">
        <v>551</v>
      </c>
      <c r="E113" s="145" t="s">
        <v>10</v>
      </c>
      <c r="F113" s="145" t="s">
        <v>11</v>
      </c>
      <c r="G113" s="145" t="s">
        <v>1054</v>
      </c>
    </row>
    <row r="114" spans="2:7" ht="15.75" customHeight="1" x14ac:dyDescent="0.25">
      <c r="B114" s="129"/>
      <c r="C114" s="129"/>
      <c r="D114" s="130"/>
      <c r="E114" s="130"/>
      <c r="F114" s="130"/>
      <c r="G114" s="130"/>
    </row>
    <row r="115" spans="2:7" ht="164.25" customHeight="1" x14ac:dyDescent="0.25">
      <c r="B115" s="129"/>
      <c r="C115" s="129"/>
      <c r="D115" s="145" t="s">
        <v>552</v>
      </c>
      <c r="E115" s="145" t="s">
        <v>10</v>
      </c>
      <c r="F115" s="7" t="s">
        <v>553</v>
      </c>
      <c r="G115" s="145" t="s">
        <v>1055</v>
      </c>
    </row>
    <row r="116" spans="2:7" ht="15.75" customHeight="1" x14ac:dyDescent="0.25">
      <c r="B116" s="129"/>
      <c r="C116" s="129"/>
      <c r="D116" s="130"/>
      <c r="E116" s="130"/>
      <c r="F116" s="7" t="s">
        <v>81</v>
      </c>
      <c r="G116" s="130"/>
    </row>
    <row r="117" spans="2:7" ht="107.25" customHeight="1" x14ac:dyDescent="0.25">
      <c r="B117" s="129"/>
      <c r="C117" s="129"/>
      <c r="D117" s="145" t="s">
        <v>554</v>
      </c>
      <c r="E117" s="145" t="s">
        <v>10</v>
      </c>
      <c r="F117" s="7" t="s">
        <v>555</v>
      </c>
      <c r="G117" s="7" t="s">
        <v>1056</v>
      </c>
    </row>
    <row r="118" spans="2:7" ht="45.75" customHeight="1" x14ac:dyDescent="0.25">
      <c r="B118" s="129"/>
      <c r="C118" s="129"/>
      <c r="D118" s="129"/>
      <c r="E118" s="129"/>
      <c r="F118" s="7" t="s">
        <v>556</v>
      </c>
      <c r="G118" s="7" t="s">
        <v>1057</v>
      </c>
    </row>
    <row r="119" spans="2:7" ht="47.25" customHeight="1" x14ac:dyDescent="0.25">
      <c r="B119" s="129"/>
      <c r="C119" s="129"/>
      <c r="D119" s="130"/>
      <c r="E119" s="130"/>
      <c r="F119" s="7" t="s">
        <v>547</v>
      </c>
      <c r="G119" s="7" t="s">
        <v>557</v>
      </c>
    </row>
    <row r="120" spans="2:7" ht="84" customHeight="1" x14ac:dyDescent="0.25">
      <c r="B120" s="129"/>
      <c r="C120" s="129"/>
      <c r="D120" s="145" t="s">
        <v>558</v>
      </c>
      <c r="E120" s="145" t="s">
        <v>10</v>
      </c>
      <c r="F120" s="7" t="s">
        <v>14</v>
      </c>
      <c r="G120" s="145" t="s">
        <v>1058</v>
      </c>
    </row>
    <row r="121" spans="2:7" ht="39" customHeight="1" x14ac:dyDescent="0.25">
      <c r="B121" s="129"/>
      <c r="C121" s="129"/>
      <c r="D121" s="129"/>
      <c r="E121" s="129"/>
      <c r="F121" s="7" t="s">
        <v>556</v>
      </c>
      <c r="G121" s="129"/>
    </row>
    <row r="122" spans="2:7" ht="43.5" customHeight="1" x14ac:dyDescent="0.25">
      <c r="B122" s="130"/>
      <c r="C122" s="130"/>
      <c r="D122" s="130"/>
      <c r="E122" s="130"/>
      <c r="F122" s="7" t="s">
        <v>547</v>
      </c>
      <c r="G122" s="130"/>
    </row>
    <row r="123" spans="2:7" ht="36.75" customHeight="1" x14ac:dyDescent="0.25">
      <c r="B123" s="145">
        <v>27</v>
      </c>
      <c r="C123" s="128" t="s">
        <v>208</v>
      </c>
      <c r="D123" s="145" t="s">
        <v>559</v>
      </c>
      <c r="E123" s="145" t="s">
        <v>10</v>
      </c>
      <c r="F123" s="145" t="s">
        <v>480</v>
      </c>
      <c r="G123" s="7" t="s">
        <v>1059</v>
      </c>
    </row>
    <row r="124" spans="2:7" ht="36.75" customHeight="1" x14ac:dyDescent="0.25">
      <c r="B124" s="129"/>
      <c r="C124" s="146"/>
      <c r="D124" s="130"/>
      <c r="E124" s="130"/>
      <c r="F124" s="130"/>
      <c r="G124" s="7" t="s">
        <v>1060</v>
      </c>
    </row>
    <row r="125" spans="2:7" ht="36.75" customHeight="1" x14ac:dyDescent="0.25">
      <c r="B125" s="129"/>
      <c r="C125" s="146"/>
      <c r="D125" s="145" t="s">
        <v>560</v>
      </c>
      <c r="E125" s="145" t="s">
        <v>10</v>
      </c>
      <c r="F125" s="145" t="s">
        <v>480</v>
      </c>
      <c r="G125" s="7" t="s">
        <v>1061</v>
      </c>
    </row>
    <row r="126" spans="2:7" ht="54" customHeight="1" x14ac:dyDescent="0.25">
      <c r="B126" s="129"/>
      <c r="C126" s="146"/>
      <c r="D126" s="130"/>
      <c r="E126" s="130"/>
      <c r="F126" s="130"/>
      <c r="G126" s="7" t="s">
        <v>1062</v>
      </c>
    </row>
    <row r="127" spans="2:7" ht="64.5" customHeight="1" x14ac:dyDescent="0.25">
      <c r="B127" s="129"/>
      <c r="C127" s="146"/>
      <c r="D127" s="145" t="s">
        <v>561</v>
      </c>
      <c r="E127" s="145" t="s">
        <v>10</v>
      </c>
      <c r="F127" s="145" t="s">
        <v>562</v>
      </c>
      <c r="G127" s="7" t="s">
        <v>1063</v>
      </c>
    </row>
    <row r="128" spans="2:7" ht="36.75" customHeight="1" x14ac:dyDescent="0.25">
      <c r="B128" s="129"/>
      <c r="C128" s="146"/>
      <c r="D128" s="129"/>
      <c r="E128" s="129"/>
      <c r="F128" s="129"/>
      <c r="G128" s="7" t="s">
        <v>1064</v>
      </c>
    </row>
    <row r="129" spans="2:7" ht="36.75" customHeight="1" x14ac:dyDescent="0.25">
      <c r="B129" s="129"/>
      <c r="C129" s="146"/>
      <c r="D129" s="130"/>
      <c r="E129" s="130"/>
      <c r="F129" s="130"/>
      <c r="G129" s="7" t="s">
        <v>1065</v>
      </c>
    </row>
    <row r="130" spans="2:7" ht="36.75" customHeight="1" x14ac:dyDescent="0.25">
      <c r="B130" s="129"/>
      <c r="C130" s="146"/>
      <c r="D130" s="145" t="s">
        <v>563</v>
      </c>
      <c r="E130" s="145" t="s">
        <v>10</v>
      </c>
      <c r="F130" s="7" t="s">
        <v>216</v>
      </c>
      <c r="G130" s="145" t="s">
        <v>1066</v>
      </c>
    </row>
    <row r="131" spans="2:7" ht="36.75" customHeight="1" x14ac:dyDescent="0.25">
      <c r="B131" s="130"/>
      <c r="C131" s="147"/>
      <c r="D131" s="130"/>
      <c r="E131" s="130"/>
      <c r="F131" s="7" t="s">
        <v>312</v>
      </c>
      <c r="G131" s="130"/>
    </row>
    <row r="132" spans="2:7" ht="51" customHeight="1" x14ac:dyDescent="0.25">
      <c r="B132" s="145">
        <v>28</v>
      </c>
      <c r="C132" s="148" t="s">
        <v>564</v>
      </c>
      <c r="D132" s="145" t="s">
        <v>565</v>
      </c>
      <c r="E132" s="145" t="s">
        <v>10</v>
      </c>
      <c r="F132" s="145" t="s">
        <v>480</v>
      </c>
      <c r="G132" s="7" t="s">
        <v>1067</v>
      </c>
    </row>
    <row r="133" spans="2:7" ht="64.5" customHeight="1" x14ac:dyDescent="0.25">
      <c r="B133" s="129"/>
      <c r="C133" s="129"/>
      <c r="D133" s="130"/>
      <c r="E133" s="130"/>
      <c r="F133" s="130"/>
      <c r="G133" s="7" t="s">
        <v>1068</v>
      </c>
    </row>
    <row r="134" spans="2:7" ht="64.5" customHeight="1" x14ac:dyDescent="0.25">
      <c r="B134" s="129"/>
      <c r="C134" s="129"/>
      <c r="D134" s="145" t="s">
        <v>561</v>
      </c>
      <c r="E134" s="145" t="s">
        <v>10</v>
      </c>
      <c r="F134" s="145" t="s">
        <v>480</v>
      </c>
      <c r="G134" s="7" t="s">
        <v>1069</v>
      </c>
    </row>
    <row r="135" spans="2:7" ht="64.5" customHeight="1" x14ac:dyDescent="0.25">
      <c r="B135" s="129"/>
      <c r="C135" s="129"/>
      <c r="D135" s="129"/>
      <c r="E135" s="129"/>
      <c r="F135" s="129"/>
      <c r="G135" s="7" t="s">
        <v>1070</v>
      </c>
    </row>
    <row r="136" spans="2:7" ht="64.5" customHeight="1" x14ac:dyDescent="0.25">
      <c r="B136" s="130"/>
      <c r="C136" s="130"/>
      <c r="D136" s="130"/>
      <c r="E136" s="130"/>
      <c r="F136" s="130"/>
      <c r="G136" s="7" t="s">
        <v>1071</v>
      </c>
    </row>
    <row r="137" spans="2:7" ht="58.5" customHeight="1" x14ac:dyDescent="0.25">
      <c r="B137" s="145">
        <v>29</v>
      </c>
      <c r="C137" s="145" t="s">
        <v>566</v>
      </c>
      <c r="D137" s="145" t="s">
        <v>567</v>
      </c>
      <c r="E137" s="145" t="s">
        <v>10</v>
      </c>
      <c r="F137" s="145" t="s">
        <v>216</v>
      </c>
      <c r="G137" s="7" t="s">
        <v>1072</v>
      </c>
    </row>
    <row r="138" spans="2:7" ht="58.5" customHeight="1" x14ac:dyDescent="0.25">
      <c r="B138" s="129"/>
      <c r="C138" s="129"/>
      <c r="D138" s="130"/>
      <c r="E138" s="130"/>
      <c r="F138" s="130"/>
      <c r="G138" s="7" t="s">
        <v>1073</v>
      </c>
    </row>
    <row r="139" spans="2:7" ht="105.75" customHeight="1" x14ac:dyDescent="0.25">
      <c r="B139" s="130"/>
      <c r="C139" s="130"/>
      <c r="D139" s="7" t="s">
        <v>568</v>
      </c>
      <c r="E139" s="7" t="s">
        <v>10</v>
      </c>
      <c r="F139" s="7" t="s">
        <v>216</v>
      </c>
      <c r="G139" s="7" t="s">
        <v>1074</v>
      </c>
    </row>
    <row r="140" spans="2:7" ht="64.5" customHeight="1" x14ac:dyDescent="0.25">
      <c r="B140" s="145">
        <v>30</v>
      </c>
      <c r="C140" s="145" t="s">
        <v>569</v>
      </c>
      <c r="D140" s="7" t="s">
        <v>570</v>
      </c>
      <c r="E140" s="7" t="s">
        <v>10</v>
      </c>
      <c r="F140" s="7" t="s">
        <v>216</v>
      </c>
      <c r="G140" s="7" t="s">
        <v>1075</v>
      </c>
    </row>
    <row r="141" spans="2:7" ht="177" customHeight="1" x14ac:dyDescent="0.25">
      <c r="B141" s="129"/>
      <c r="C141" s="129"/>
      <c r="D141" s="145" t="s">
        <v>571</v>
      </c>
      <c r="E141" s="145" t="s">
        <v>10</v>
      </c>
      <c r="F141" s="7" t="s">
        <v>546</v>
      </c>
      <c r="G141" s="7" t="s">
        <v>1076</v>
      </c>
    </row>
    <row r="142" spans="2:7" ht="54" customHeight="1" x14ac:dyDescent="0.25">
      <c r="B142" s="129"/>
      <c r="C142" s="129"/>
      <c r="D142" s="130"/>
      <c r="E142" s="130"/>
      <c r="F142" s="7" t="s">
        <v>547</v>
      </c>
      <c r="G142" s="7" t="s">
        <v>1053</v>
      </c>
    </row>
    <row r="143" spans="2:7" ht="55.5" customHeight="1" x14ac:dyDescent="0.25">
      <c r="B143" s="129"/>
      <c r="C143" s="129"/>
      <c r="D143" s="145" t="s">
        <v>572</v>
      </c>
      <c r="E143" s="145" t="s">
        <v>10</v>
      </c>
      <c r="F143" s="145" t="s">
        <v>216</v>
      </c>
      <c r="G143" s="7" t="s">
        <v>1077</v>
      </c>
    </row>
    <row r="144" spans="2:7" ht="66" customHeight="1" x14ac:dyDescent="0.25">
      <c r="B144" s="130"/>
      <c r="C144" s="130"/>
      <c r="D144" s="130"/>
      <c r="E144" s="130"/>
      <c r="F144" s="130"/>
      <c r="G144" s="7" t="s">
        <v>573</v>
      </c>
    </row>
    <row r="145" spans="2:7" ht="55.5" customHeight="1" x14ac:dyDescent="0.25">
      <c r="B145" s="145">
        <v>31</v>
      </c>
      <c r="C145" s="148" t="s">
        <v>219</v>
      </c>
      <c r="D145" s="145" t="s">
        <v>574</v>
      </c>
      <c r="E145" s="145" t="s">
        <v>10</v>
      </c>
      <c r="F145" s="145" t="s">
        <v>216</v>
      </c>
      <c r="G145" s="7" t="s">
        <v>1078</v>
      </c>
    </row>
    <row r="146" spans="2:7" ht="55.5" customHeight="1" x14ac:dyDescent="0.25">
      <c r="B146" s="129"/>
      <c r="C146" s="129"/>
      <c r="D146" s="129"/>
      <c r="E146" s="129"/>
      <c r="F146" s="129"/>
      <c r="G146" s="7" t="s">
        <v>1079</v>
      </c>
    </row>
    <row r="147" spans="2:7" ht="55.5" customHeight="1" x14ac:dyDescent="0.25">
      <c r="B147" s="129"/>
      <c r="C147" s="129"/>
      <c r="D147" s="130"/>
      <c r="E147" s="130"/>
      <c r="F147" s="130"/>
      <c r="G147" s="7" t="s">
        <v>575</v>
      </c>
    </row>
    <row r="148" spans="2:7" ht="127.5" customHeight="1" x14ac:dyDescent="0.25">
      <c r="B148" s="129"/>
      <c r="C148" s="129"/>
      <c r="D148" s="7" t="s">
        <v>576</v>
      </c>
      <c r="E148" s="7" t="s">
        <v>10</v>
      </c>
      <c r="F148" s="7" t="s">
        <v>216</v>
      </c>
      <c r="G148" s="7" t="s">
        <v>1080</v>
      </c>
    </row>
    <row r="149" spans="2:7" ht="62.25" customHeight="1" x14ac:dyDescent="0.25">
      <c r="B149" s="129"/>
      <c r="C149" s="129"/>
      <c r="D149" s="7" t="s">
        <v>577</v>
      </c>
      <c r="E149" s="7" t="s">
        <v>10</v>
      </c>
      <c r="F149" s="7" t="s">
        <v>216</v>
      </c>
      <c r="G149" s="7" t="s">
        <v>1081</v>
      </c>
    </row>
    <row r="150" spans="2:7" ht="78" customHeight="1" x14ac:dyDescent="0.25">
      <c r="B150" s="130"/>
      <c r="C150" s="130"/>
      <c r="D150" s="7" t="s">
        <v>578</v>
      </c>
      <c r="E150" s="7" t="s">
        <v>10</v>
      </c>
      <c r="F150" s="7" t="s">
        <v>216</v>
      </c>
      <c r="G150" s="7" t="s">
        <v>1082</v>
      </c>
    </row>
    <row r="151" spans="2:7" ht="102" customHeight="1" x14ac:dyDescent="0.25">
      <c r="B151" s="145">
        <v>32</v>
      </c>
      <c r="C151" s="128" t="s">
        <v>579</v>
      </c>
      <c r="D151" s="145" t="s">
        <v>580</v>
      </c>
      <c r="E151" s="145" t="s">
        <v>10</v>
      </c>
      <c r="F151" s="7" t="s">
        <v>581</v>
      </c>
      <c r="G151" s="145" t="s">
        <v>1083</v>
      </c>
    </row>
    <row r="152" spans="2:7" ht="15.75" customHeight="1" x14ac:dyDescent="0.25">
      <c r="B152" s="130"/>
      <c r="C152" s="130"/>
      <c r="D152" s="130"/>
      <c r="E152" s="130"/>
      <c r="F152" s="7" t="s">
        <v>582</v>
      </c>
      <c r="G152" s="130"/>
    </row>
    <row r="153" spans="2:7" ht="114" customHeight="1" x14ac:dyDescent="0.25">
      <c r="B153" s="145">
        <v>33</v>
      </c>
      <c r="C153" s="128" t="s">
        <v>583</v>
      </c>
      <c r="D153" s="7" t="s">
        <v>584</v>
      </c>
      <c r="E153" s="7" t="s">
        <v>10</v>
      </c>
      <c r="F153" s="7" t="s">
        <v>11</v>
      </c>
      <c r="G153" s="7" t="s">
        <v>1084</v>
      </c>
    </row>
    <row r="154" spans="2:7" ht="35.25" customHeight="1" x14ac:dyDescent="0.25">
      <c r="B154" s="129"/>
      <c r="C154" s="129"/>
      <c r="D154" s="145" t="s">
        <v>585</v>
      </c>
      <c r="E154" s="145" t="s">
        <v>10</v>
      </c>
      <c r="F154" s="145" t="s">
        <v>586</v>
      </c>
      <c r="G154" s="7" t="s">
        <v>1085</v>
      </c>
    </row>
    <row r="155" spans="2:7" ht="35.25" customHeight="1" x14ac:dyDescent="0.25">
      <c r="B155" s="129"/>
      <c r="C155" s="129"/>
      <c r="D155" s="129"/>
      <c r="E155" s="129"/>
      <c r="F155" s="129"/>
      <c r="G155" s="7" t="s">
        <v>1086</v>
      </c>
    </row>
    <row r="156" spans="2:7" ht="35.25" customHeight="1" x14ac:dyDescent="0.25">
      <c r="B156" s="130"/>
      <c r="C156" s="130"/>
      <c r="D156" s="130"/>
      <c r="E156" s="130"/>
      <c r="F156" s="130"/>
      <c r="G156" s="7" t="s">
        <v>1087</v>
      </c>
    </row>
    <row r="157" spans="2:7" ht="60.75" customHeight="1" x14ac:dyDescent="0.25">
      <c r="B157" s="145">
        <v>34</v>
      </c>
      <c r="C157" s="148" t="s">
        <v>298</v>
      </c>
      <c r="D157" s="145" t="s">
        <v>587</v>
      </c>
      <c r="E157" s="145" t="s">
        <v>10</v>
      </c>
      <c r="F157" s="7" t="s">
        <v>588</v>
      </c>
      <c r="G157" s="7" t="s">
        <v>1088</v>
      </c>
    </row>
    <row r="158" spans="2:7" ht="60.75" customHeight="1" x14ac:dyDescent="0.25">
      <c r="B158" s="129"/>
      <c r="C158" s="129"/>
      <c r="D158" s="129"/>
      <c r="E158" s="129"/>
      <c r="F158" s="7" t="s">
        <v>589</v>
      </c>
      <c r="G158" s="7" t="s">
        <v>1089</v>
      </c>
    </row>
    <row r="159" spans="2:7" ht="60.75" customHeight="1" x14ac:dyDescent="0.25">
      <c r="B159" s="129"/>
      <c r="C159" s="129"/>
      <c r="D159" s="130"/>
      <c r="E159" s="130"/>
      <c r="F159" s="67"/>
      <c r="G159" s="7" t="s">
        <v>1090</v>
      </c>
    </row>
    <row r="160" spans="2:7" ht="60.75" customHeight="1" x14ac:dyDescent="0.25">
      <c r="B160" s="129"/>
      <c r="C160" s="129"/>
      <c r="D160" s="145" t="s">
        <v>590</v>
      </c>
      <c r="E160" s="145" t="s">
        <v>10</v>
      </c>
      <c r="F160" s="7" t="s">
        <v>588</v>
      </c>
      <c r="G160" s="7" t="s">
        <v>1091</v>
      </c>
    </row>
    <row r="161" spans="2:7" ht="60.75" customHeight="1" x14ac:dyDescent="0.25">
      <c r="B161" s="129"/>
      <c r="C161" s="129"/>
      <c r="D161" s="129"/>
      <c r="E161" s="129"/>
      <c r="F161" s="7" t="s">
        <v>589</v>
      </c>
      <c r="G161" s="7" t="s">
        <v>1092</v>
      </c>
    </row>
    <row r="162" spans="2:7" ht="60.75" customHeight="1" x14ac:dyDescent="0.25">
      <c r="B162" s="129"/>
      <c r="C162" s="129"/>
      <c r="D162" s="130"/>
      <c r="E162" s="130"/>
      <c r="F162" s="67"/>
      <c r="G162" s="7" t="s">
        <v>1093</v>
      </c>
    </row>
    <row r="163" spans="2:7" ht="36.75" customHeight="1" x14ac:dyDescent="0.25">
      <c r="B163" s="129"/>
      <c r="C163" s="129"/>
      <c r="D163" s="145" t="s">
        <v>591</v>
      </c>
      <c r="E163" s="145" t="s">
        <v>10</v>
      </c>
      <c r="F163" s="145" t="s">
        <v>589</v>
      </c>
      <c r="G163" s="7" t="s">
        <v>1094</v>
      </c>
    </row>
    <row r="164" spans="2:7" ht="57" customHeight="1" x14ac:dyDescent="0.25">
      <c r="B164" s="129"/>
      <c r="C164" s="129"/>
      <c r="D164" s="129"/>
      <c r="E164" s="129"/>
      <c r="F164" s="129"/>
      <c r="G164" s="7" t="s">
        <v>1095</v>
      </c>
    </row>
    <row r="165" spans="2:7" ht="61.5" customHeight="1" x14ac:dyDescent="0.25">
      <c r="B165" s="130"/>
      <c r="C165" s="130"/>
      <c r="D165" s="130"/>
      <c r="E165" s="130"/>
      <c r="F165" s="130"/>
      <c r="G165" s="7" t="s">
        <v>1096</v>
      </c>
    </row>
    <row r="166" spans="2:7" ht="63.75" customHeight="1" x14ac:dyDescent="0.25">
      <c r="B166" s="7">
        <v>35</v>
      </c>
      <c r="C166" s="35" t="s">
        <v>592</v>
      </c>
      <c r="D166" s="7" t="s">
        <v>593</v>
      </c>
      <c r="E166" s="7" t="s">
        <v>10</v>
      </c>
      <c r="F166" s="7" t="s">
        <v>501</v>
      </c>
      <c r="G166" s="7" t="s">
        <v>1097</v>
      </c>
    </row>
    <row r="167" spans="2:7" ht="39" customHeight="1" x14ac:dyDescent="0.25">
      <c r="B167" s="145">
        <v>36</v>
      </c>
      <c r="C167" s="148" t="s">
        <v>594</v>
      </c>
      <c r="D167" s="145" t="s">
        <v>595</v>
      </c>
      <c r="E167" s="145" t="s">
        <v>10</v>
      </c>
      <c r="F167" s="145" t="s">
        <v>501</v>
      </c>
      <c r="G167" s="7" t="s">
        <v>1098</v>
      </c>
    </row>
    <row r="168" spans="2:7" ht="39" customHeight="1" x14ac:dyDescent="0.25">
      <c r="B168" s="129"/>
      <c r="C168" s="129"/>
      <c r="D168" s="129"/>
      <c r="E168" s="129"/>
      <c r="F168" s="129"/>
      <c r="G168" s="7" t="s">
        <v>1099</v>
      </c>
    </row>
    <row r="169" spans="2:7" ht="39" customHeight="1" x14ac:dyDescent="0.25">
      <c r="B169" s="129"/>
      <c r="C169" s="129"/>
      <c r="D169" s="130"/>
      <c r="E169" s="130"/>
      <c r="F169" s="130"/>
      <c r="G169" s="7" t="s">
        <v>596</v>
      </c>
    </row>
    <row r="170" spans="2:7" ht="60" customHeight="1" x14ac:dyDescent="0.25">
      <c r="B170" s="130"/>
      <c r="C170" s="130"/>
      <c r="D170" s="7" t="s">
        <v>597</v>
      </c>
      <c r="E170" s="7" t="s">
        <v>10</v>
      </c>
      <c r="F170" s="7" t="s">
        <v>598</v>
      </c>
      <c r="G170" s="7" t="s">
        <v>1100</v>
      </c>
    </row>
    <row r="171" spans="2:7" ht="58.5" customHeight="1" x14ac:dyDescent="0.25">
      <c r="B171" s="145">
        <v>37</v>
      </c>
      <c r="C171" s="145" t="s">
        <v>314</v>
      </c>
      <c r="D171" s="145" t="s">
        <v>854</v>
      </c>
      <c r="E171" s="145" t="s">
        <v>10</v>
      </c>
      <c r="F171" s="145" t="s">
        <v>599</v>
      </c>
      <c r="G171" s="7" t="s">
        <v>1101</v>
      </c>
    </row>
    <row r="172" spans="2:7" ht="58.5" customHeight="1" x14ac:dyDescent="0.25">
      <c r="B172" s="129"/>
      <c r="C172" s="129"/>
      <c r="D172" s="129"/>
      <c r="E172" s="129"/>
      <c r="F172" s="129"/>
      <c r="G172" s="7" t="s">
        <v>1102</v>
      </c>
    </row>
    <row r="173" spans="2:7" ht="58.5" customHeight="1" x14ac:dyDescent="0.25">
      <c r="B173" s="129"/>
      <c r="C173" s="129"/>
      <c r="D173" s="130"/>
      <c r="E173" s="130"/>
      <c r="F173" s="130"/>
      <c r="G173" s="7" t="s">
        <v>600</v>
      </c>
    </row>
    <row r="174" spans="2:7" ht="58.5" customHeight="1" x14ac:dyDescent="0.25">
      <c r="B174" s="129"/>
      <c r="C174" s="129"/>
      <c r="D174" s="145" t="s">
        <v>601</v>
      </c>
      <c r="E174" s="145" t="s">
        <v>10</v>
      </c>
      <c r="F174" s="145" t="s">
        <v>602</v>
      </c>
      <c r="G174" s="7" t="s">
        <v>1103</v>
      </c>
    </row>
    <row r="175" spans="2:7" ht="58.5" customHeight="1" x14ac:dyDescent="0.25">
      <c r="B175" s="129"/>
      <c r="C175" s="129"/>
      <c r="D175" s="129"/>
      <c r="E175" s="129"/>
      <c r="F175" s="129"/>
      <c r="G175" s="7" t="s">
        <v>1104</v>
      </c>
    </row>
    <row r="176" spans="2:7" ht="58.5" customHeight="1" x14ac:dyDescent="0.25">
      <c r="B176" s="129"/>
      <c r="C176" s="129"/>
      <c r="D176" s="130"/>
      <c r="E176" s="130"/>
      <c r="F176" s="130"/>
      <c r="G176" s="7" t="s">
        <v>603</v>
      </c>
    </row>
    <row r="177" spans="2:7" ht="58.5" customHeight="1" x14ac:dyDescent="0.25">
      <c r="B177" s="129"/>
      <c r="C177" s="129"/>
      <c r="D177" s="145" t="s">
        <v>604</v>
      </c>
      <c r="E177" s="145" t="s">
        <v>10</v>
      </c>
      <c r="F177" s="145" t="s">
        <v>605</v>
      </c>
      <c r="G177" s="7" t="s">
        <v>1105</v>
      </c>
    </row>
    <row r="178" spans="2:7" ht="58.5" customHeight="1" x14ac:dyDescent="0.25">
      <c r="B178" s="129"/>
      <c r="C178" s="129"/>
      <c r="D178" s="130"/>
      <c r="E178" s="130"/>
      <c r="F178" s="130"/>
      <c r="G178" s="7" t="s">
        <v>606</v>
      </c>
    </row>
    <row r="179" spans="2:7" ht="58.5" customHeight="1" x14ac:dyDescent="0.25">
      <c r="B179" s="129"/>
      <c r="C179" s="129"/>
      <c r="D179" s="145" t="s">
        <v>607</v>
      </c>
      <c r="E179" s="145" t="s">
        <v>10</v>
      </c>
      <c r="F179" s="7" t="s">
        <v>608</v>
      </c>
      <c r="G179" s="7" t="s">
        <v>1106</v>
      </c>
    </row>
    <row r="180" spans="2:7" ht="58.5" customHeight="1" x14ac:dyDescent="0.25">
      <c r="B180" s="129"/>
      <c r="C180" s="129"/>
      <c r="D180" s="129"/>
      <c r="E180" s="129"/>
      <c r="F180" s="7" t="s">
        <v>216</v>
      </c>
      <c r="G180" s="7" t="s">
        <v>1107</v>
      </c>
    </row>
    <row r="181" spans="2:7" ht="58.5" customHeight="1" x14ac:dyDescent="0.25">
      <c r="B181" s="129"/>
      <c r="C181" s="129"/>
      <c r="D181" s="129"/>
      <c r="E181" s="129"/>
      <c r="F181" s="67"/>
      <c r="G181" s="7" t="s">
        <v>609</v>
      </c>
    </row>
    <row r="182" spans="2:7" ht="58.5" customHeight="1" x14ac:dyDescent="0.25">
      <c r="B182" s="129"/>
      <c r="C182" s="129"/>
      <c r="D182" s="130"/>
      <c r="E182" s="130"/>
      <c r="F182" s="67"/>
      <c r="G182" s="7" t="s">
        <v>1108</v>
      </c>
    </row>
    <row r="183" spans="2:7" ht="58.5" customHeight="1" x14ac:dyDescent="0.25">
      <c r="B183" s="129"/>
      <c r="C183" s="129"/>
      <c r="D183" s="145" t="s">
        <v>610</v>
      </c>
      <c r="E183" s="145" t="s">
        <v>10</v>
      </c>
      <c r="F183" s="145" t="s">
        <v>501</v>
      </c>
      <c r="G183" s="7" t="s">
        <v>1109</v>
      </c>
    </row>
    <row r="184" spans="2:7" ht="58.5" customHeight="1" x14ac:dyDescent="0.25">
      <c r="B184" s="129"/>
      <c r="C184" s="129"/>
      <c r="D184" s="129"/>
      <c r="E184" s="129"/>
      <c r="F184" s="129"/>
      <c r="G184" s="7" t="s">
        <v>1110</v>
      </c>
    </row>
    <row r="185" spans="2:7" ht="58.5" customHeight="1" x14ac:dyDescent="0.25">
      <c r="B185" s="129"/>
      <c r="C185" s="129"/>
      <c r="D185" s="130"/>
      <c r="E185" s="130"/>
      <c r="F185" s="130"/>
      <c r="G185" s="7" t="s">
        <v>611</v>
      </c>
    </row>
    <row r="186" spans="2:7" ht="58.5" customHeight="1" x14ac:dyDescent="0.25">
      <c r="B186" s="129"/>
      <c r="C186" s="129"/>
      <c r="D186" s="145" t="s">
        <v>612</v>
      </c>
      <c r="E186" s="145" t="s">
        <v>10</v>
      </c>
      <c r="F186" s="145" t="s">
        <v>216</v>
      </c>
      <c r="G186" s="7" t="s">
        <v>1111</v>
      </c>
    </row>
    <row r="187" spans="2:7" ht="58.5" customHeight="1" x14ac:dyDescent="0.25">
      <c r="B187" s="129"/>
      <c r="C187" s="129"/>
      <c r="D187" s="129"/>
      <c r="E187" s="129"/>
      <c r="F187" s="129"/>
      <c r="G187" s="7" t="s">
        <v>1112</v>
      </c>
    </row>
    <row r="188" spans="2:7" ht="58.5" customHeight="1" x14ac:dyDescent="0.25">
      <c r="B188" s="129"/>
      <c r="C188" s="129"/>
      <c r="D188" s="130"/>
      <c r="E188" s="130"/>
      <c r="F188" s="130"/>
      <c r="G188" s="7" t="s">
        <v>613</v>
      </c>
    </row>
    <row r="189" spans="2:7" ht="252" customHeight="1" x14ac:dyDescent="0.25">
      <c r="B189" s="129"/>
      <c r="C189" s="129"/>
      <c r="D189" s="145" t="s">
        <v>614</v>
      </c>
      <c r="E189" s="145" t="s">
        <v>10</v>
      </c>
      <c r="F189" s="7" t="s">
        <v>546</v>
      </c>
      <c r="G189" s="145" t="s">
        <v>1113</v>
      </c>
    </row>
    <row r="190" spans="2:7" ht="15.75" customHeight="1" x14ac:dyDescent="0.25">
      <c r="B190" s="130"/>
      <c r="C190" s="130"/>
      <c r="D190" s="130"/>
      <c r="E190" s="130"/>
      <c r="F190" s="7" t="s">
        <v>582</v>
      </c>
      <c r="G190" s="130"/>
    </row>
    <row r="191" spans="2:7" ht="42" customHeight="1" x14ac:dyDescent="0.25">
      <c r="B191" s="145">
        <v>38</v>
      </c>
      <c r="C191" s="145" t="s">
        <v>615</v>
      </c>
      <c r="D191" s="145" t="s">
        <v>616</v>
      </c>
      <c r="E191" s="145" t="s">
        <v>10</v>
      </c>
      <c r="F191" s="145" t="s">
        <v>617</v>
      </c>
      <c r="G191" s="7" t="s">
        <v>1114</v>
      </c>
    </row>
    <row r="192" spans="2:7" ht="60.75" customHeight="1" x14ac:dyDescent="0.25">
      <c r="B192" s="129"/>
      <c r="C192" s="129"/>
      <c r="D192" s="129"/>
      <c r="E192" s="129"/>
      <c r="F192" s="129"/>
      <c r="G192" s="7" t="s">
        <v>1115</v>
      </c>
    </row>
    <row r="193" spans="2:7" ht="42.75" customHeight="1" x14ac:dyDescent="0.25">
      <c r="B193" s="129"/>
      <c r="C193" s="129"/>
      <c r="D193" s="130"/>
      <c r="E193" s="130"/>
      <c r="F193" s="130"/>
      <c r="G193" s="7" t="s">
        <v>618</v>
      </c>
    </row>
    <row r="194" spans="2:7" ht="180" customHeight="1" x14ac:dyDescent="0.25">
      <c r="B194" s="129"/>
      <c r="C194" s="129"/>
      <c r="D194" s="7" t="s">
        <v>619</v>
      </c>
      <c r="E194" s="7" t="s">
        <v>10</v>
      </c>
      <c r="F194" s="7" t="s">
        <v>620</v>
      </c>
      <c r="G194" s="7" t="s">
        <v>1116</v>
      </c>
    </row>
    <row r="195" spans="2:7" ht="53.25" customHeight="1" x14ac:dyDescent="0.25">
      <c r="B195" s="129"/>
      <c r="C195" s="129"/>
      <c r="D195" s="145" t="s">
        <v>621</v>
      </c>
      <c r="E195" s="145" t="s">
        <v>10</v>
      </c>
      <c r="F195" s="145" t="s">
        <v>622</v>
      </c>
      <c r="G195" s="7" t="s">
        <v>1117</v>
      </c>
    </row>
    <row r="196" spans="2:7" ht="53.25" customHeight="1" x14ac:dyDescent="0.25">
      <c r="B196" s="129"/>
      <c r="C196" s="129"/>
      <c r="D196" s="129"/>
      <c r="E196" s="129"/>
      <c r="F196" s="129"/>
      <c r="G196" s="7" t="s">
        <v>1118</v>
      </c>
    </row>
    <row r="197" spans="2:7" ht="53.25" customHeight="1" x14ac:dyDescent="0.25">
      <c r="B197" s="129"/>
      <c r="C197" s="129"/>
      <c r="D197" s="130"/>
      <c r="E197" s="130"/>
      <c r="F197" s="130"/>
      <c r="G197" s="7" t="s">
        <v>623</v>
      </c>
    </row>
    <row r="198" spans="2:7" ht="53.25" customHeight="1" x14ac:dyDescent="0.25">
      <c r="B198" s="129"/>
      <c r="C198" s="129"/>
      <c r="D198" s="145" t="s">
        <v>624</v>
      </c>
      <c r="E198" s="145" t="s">
        <v>10</v>
      </c>
      <c r="F198" s="145" t="s">
        <v>622</v>
      </c>
      <c r="G198" s="7" t="s">
        <v>1119</v>
      </c>
    </row>
    <row r="199" spans="2:7" ht="53.25" customHeight="1" x14ac:dyDescent="0.25">
      <c r="B199" s="129"/>
      <c r="C199" s="129"/>
      <c r="D199" s="129"/>
      <c r="E199" s="129"/>
      <c r="F199" s="129"/>
      <c r="G199" s="7" t="s">
        <v>1120</v>
      </c>
    </row>
    <row r="200" spans="2:7" ht="53.25" customHeight="1" x14ac:dyDescent="0.25">
      <c r="B200" s="129"/>
      <c r="C200" s="129"/>
      <c r="D200" s="130"/>
      <c r="E200" s="130"/>
      <c r="F200" s="130"/>
      <c r="G200" s="7" t="s">
        <v>625</v>
      </c>
    </row>
    <row r="201" spans="2:7" ht="90.75" customHeight="1" x14ac:dyDescent="0.25">
      <c r="B201" s="129"/>
      <c r="C201" s="129"/>
      <c r="D201" s="145" t="s">
        <v>626</v>
      </c>
      <c r="E201" s="145" t="s">
        <v>10</v>
      </c>
      <c r="F201" s="145" t="s">
        <v>622</v>
      </c>
      <c r="G201" s="7" t="s">
        <v>666</v>
      </c>
    </row>
    <row r="202" spans="2:7" ht="53.25" customHeight="1" x14ac:dyDescent="0.25">
      <c r="B202" s="130"/>
      <c r="C202" s="130"/>
      <c r="D202" s="130"/>
      <c r="E202" s="130"/>
      <c r="F202" s="130"/>
      <c r="G202" s="7" t="s">
        <v>627</v>
      </c>
    </row>
    <row r="203" spans="2:7" ht="57.75" customHeight="1" x14ac:dyDescent="0.25">
      <c r="B203" s="145">
        <v>39</v>
      </c>
      <c r="C203" s="145" t="s">
        <v>628</v>
      </c>
      <c r="D203" s="145" t="s">
        <v>629</v>
      </c>
      <c r="E203" s="145" t="s">
        <v>10</v>
      </c>
      <c r="F203" s="145" t="s">
        <v>622</v>
      </c>
      <c r="G203" s="7" t="s">
        <v>667</v>
      </c>
    </row>
    <row r="204" spans="2:7" ht="57.75" customHeight="1" x14ac:dyDescent="0.25">
      <c r="B204" s="129"/>
      <c r="C204" s="129"/>
      <c r="D204" s="129"/>
      <c r="E204" s="129"/>
      <c r="F204" s="130"/>
      <c r="G204" s="7" t="s">
        <v>668</v>
      </c>
    </row>
    <row r="205" spans="2:7" ht="57.75" customHeight="1" x14ac:dyDescent="0.25">
      <c r="B205" s="129"/>
      <c r="C205" s="129"/>
      <c r="D205" s="130"/>
      <c r="E205" s="130"/>
      <c r="F205" s="67"/>
      <c r="G205" s="7" t="s">
        <v>630</v>
      </c>
    </row>
    <row r="206" spans="2:7" ht="148.5" customHeight="1" x14ac:dyDescent="0.25">
      <c r="B206" s="129"/>
      <c r="C206" s="129"/>
      <c r="D206" s="145" t="s">
        <v>631</v>
      </c>
      <c r="E206" s="145" t="s">
        <v>10</v>
      </c>
      <c r="F206" s="7" t="s">
        <v>632</v>
      </c>
      <c r="G206" s="145" t="s">
        <v>1121</v>
      </c>
    </row>
    <row r="207" spans="2:7" ht="15.75" customHeight="1" x14ac:dyDescent="0.25">
      <c r="B207" s="129"/>
      <c r="C207" s="129"/>
      <c r="D207" s="130"/>
      <c r="E207" s="130"/>
      <c r="F207" s="7" t="s">
        <v>633</v>
      </c>
      <c r="G207" s="130"/>
    </row>
    <row r="208" spans="2:7" ht="126.75" customHeight="1" x14ac:dyDescent="0.25">
      <c r="B208" s="129"/>
      <c r="C208" s="129"/>
      <c r="D208" s="145" t="s">
        <v>634</v>
      </c>
      <c r="E208" s="145" t="s">
        <v>10</v>
      </c>
      <c r="F208" s="7" t="s">
        <v>635</v>
      </c>
      <c r="G208" s="145" t="s">
        <v>1122</v>
      </c>
    </row>
    <row r="209" spans="2:7" ht="15.75" customHeight="1" x14ac:dyDescent="0.25">
      <c r="B209" s="129"/>
      <c r="C209" s="129"/>
      <c r="D209" s="130"/>
      <c r="E209" s="130"/>
      <c r="F209" s="7" t="s">
        <v>633</v>
      </c>
      <c r="G209" s="130"/>
    </row>
    <row r="210" spans="2:7" ht="66.75" customHeight="1" x14ac:dyDescent="0.25">
      <c r="B210" s="129"/>
      <c r="C210" s="129"/>
      <c r="D210" s="145" t="s">
        <v>636</v>
      </c>
      <c r="E210" s="145" t="s">
        <v>10</v>
      </c>
      <c r="F210" s="145" t="s">
        <v>637</v>
      </c>
      <c r="G210" s="7" t="s">
        <v>1123</v>
      </c>
    </row>
    <row r="211" spans="2:7" ht="66.75" customHeight="1" x14ac:dyDescent="0.25">
      <c r="B211" s="129"/>
      <c r="C211" s="129"/>
      <c r="D211" s="129"/>
      <c r="E211" s="129"/>
      <c r="F211" s="129"/>
      <c r="G211" s="7" t="s">
        <v>1124</v>
      </c>
    </row>
    <row r="212" spans="2:7" ht="66.75" customHeight="1" x14ac:dyDescent="0.25">
      <c r="B212" s="129"/>
      <c r="C212" s="129"/>
      <c r="D212" s="129"/>
      <c r="E212" s="129"/>
      <c r="F212" s="129"/>
      <c r="G212" s="7" t="s">
        <v>1125</v>
      </c>
    </row>
    <row r="213" spans="2:7" ht="66.75" customHeight="1" x14ac:dyDescent="0.25">
      <c r="B213" s="129"/>
      <c r="C213" s="129"/>
      <c r="D213" s="129"/>
      <c r="E213" s="129"/>
      <c r="F213" s="129"/>
      <c r="G213" s="7" t="s">
        <v>638</v>
      </c>
    </row>
    <row r="214" spans="2:7" ht="66.75" customHeight="1" x14ac:dyDescent="0.25">
      <c r="B214" s="129"/>
      <c r="C214" s="129"/>
      <c r="D214" s="130"/>
      <c r="E214" s="130"/>
      <c r="F214" s="130"/>
      <c r="G214" s="7" t="s">
        <v>1126</v>
      </c>
    </row>
    <row r="215" spans="2:7" ht="66.75" customHeight="1" x14ac:dyDescent="0.25">
      <c r="B215" s="129"/>
      <c r="C215" s="129"/>
      <c r="D215" s="145" t="s">
        <v>639</v>
      </c>
      <c r="E215" s="145" t="s">
        <v>10</v>
      </c>
      <c r="F215" s="7" t="s">
        <v>635</v>
      </c>
      <c r="G215" s="7" t="s">
        <v>1127</v>
      </c>
    </row>
    <row r="216" spans="2:7" ht="66.75" customHeight="1" x14ac:dyDescent="0.25">
      <c r="B216" s="129"/>
      <c r="C216" s="129"/>
      <c r="D216" s="129"/>
      <c r="E216" s="129"/>
      <c r="F216" s="7" t="s">
        <v>633</v>
      </c>
      <c r="G216" s="7" t="s">
        <v>1128</v>
      </c>
    </row>
    <row r="217" spans="2:7" ht="66.75" customHeight="1" x14ac:dyDescent="0.25">
      <c r="B217" s="130"/>
      <c r="C217" s="130"/>
      <c r="D217" s="130"/>
      <c r="E217" s="130"/>
      <c r="F217" s="67"/>
      <c r="G217" s="7" t="s">
        <v>640</v>
      </c>
    </row>
    <row r="218" spans="2:7" ht="54" customHeight="1" x14ac:dyDescent="0.25">
      <c r="B218" s="145">
        <v>40</v>
      </c>
      <c r="C218" s="145" t="s">
        <v>316</v>
      </c>
      <c r="D218" s="145" t="s">
        <v>641</v>
      </c>
      <c r="E218" s="145" t="s">
        <v>10</v>
      </c>
      <c r="F218" s="7" t="s">
        <v>635</v>
      </c>
      <c r="G218" s="7" t="s">
        <v>1129</v>
      </c>
    </row>
    <row r="219" spans="2:7" ht="45.75" customHeight="1" x14ac:dyDescent="0.25">
      <c r="B219" s="129"/>
      <c r="C219" s="129"/>
      <c r="D219" s="129"/>
      <c r="E219" s="129"/>
      <c r="F219" s="7" t="s">
        <v>642</v>
      </c>
      <c r="G219" s="7" t="s">
        <v>1130</v>
      </c>
    </row>
    <row r="220" spans="2:7" ht="42" customHeight="1" x14ac:dyDescent="0.25">
      <c r="B220" s="129"/>
      <c r="C220" s="129"/>
      <c r="D220" s="130"/>
      <c r="E220" s="130"/>
      <c r="F220" s="67"/>
      <c r="G220" s="7" t="s">
        <v>643</v>
      </c>
    </row>
    <row r="221" spans="2:7" ht="156.75" customHeight="1" x14ac:dyDescent="0.25">
      <c r="B221" s="129"/>
      <c r="C221" s="129"/>
      <c r="D221" s="7" t="s">
        <v>644</v>
      </c>
      <c r="E221" s="7"/>
      <c r="F221" s="7" t="s">
        <v>645</v>
      </c>
      <c r="G221" s="7" t="s">
        <v>1131</v>
      </c>
    </row>
    <row r="222" spans="2:7" ht="101.25" customHeight="1" x14ac:dyDescent="0.25">
      <c r="B222" s="129"/>
      <c r="C222" s="129"/>
      <c r="D222" s="145" t="s">
        <v>646</v>
      </c>
      <c r="E222" s="145" t="s">
        <v>10</v>
      </c>
      <c r="F222" s="7" t="s">
        <v>635</v>
      </c>
      <c r="G222" s="145" t="s">
        <v>1132</v>
      </c>
    </row>
    <row r="223" spans="2:7" ht="15.75" customHeight="1" x14ac:dyDescent="0.25">
      <c r="B223" s="130"/>
      <c r="C223" s="130"/>
      <c r="D223" s="130"/>
      <c r="E223" s="130"/>
      <c r="F223" s="7" t="s">
        <v>642</v>
      </c>
      <c r="G223" s="130"/>
    </row>
    <row r="224" spans="2:7" ht="64.5" customHeight="1" x14ac:dyDescent="0.25">
      <c r="B224" s="145">
        <v>41</v>
      </c>
      <c r="C224" s="128" t="s">
        <v>658</v>
      </c>
      <c r="D224" s="7" t="s">
        <v>647</v>
      </c>
      <c r="E224" s="7" t="s">
        <v>10</v>
      </c>
      <c r="F224" s="7" t="s">
        <v>648</v>
      </c>
      <c r="G224" s="7" t="s">
        <v>1133</v>
      </c>
    </row>
    <row r="225" spans="2:7" ht="65.25" customHeight="1" x14ac:dyDescent="0.25">
      <c r="B225" s="129"/>
      <c r="C225" s="146"/>
      <c r="D225" s="7" t="s">
        <v>649</v>
      </c>
      <c r="E225" s="7" t="s">
        <v>10</v>
      </c>
      <c r="F225" s="7" t="s">
        <v>648</v>
      </c>
      <c r="G225" s="7" t="s">
        <v>1134</v>
      </c>
    </row>
    <row r="226" spans="2:7" ht="63.75" customHeight="1" x14ac:dyDescent="0.25">
      <c r="B226" s="129"/>
      <c r="C226" s="146"/>
      <c r="D226" s="7" t="s">
        <v>650</v>
      </c>
      <c r="E226" s="7" t="s">
        <v>10</v>
      </c>
      <c r="F226" s="7" t="s">
        <v>344</v>
      </c>
      <c r="G226" s="7" t="s">
        <v>1135</v>
      </c>
    </row>
    <row r="227" spans="2:7" ht="71.25" customHeight="1" x14ac:dyDescent="0.25">
      <c r="B227" s="130"/>
      <c r="C227" s="147"/>
      <c r="D227" s="7" t="s">
        <v>651</v>
      </c>
      <c r="E227" s="7" t="s">
        <v>10</v>
      </c>
      <c r="F227" s="7" t="s">
        <v>344</v>
      </c>
      <c r="G227" s="7" t="s">
        <v>1136</v>
      </c>
    </row>
    <row r="228" spans="2:7" ht="142.5" customHeight="1" x14ac:dyDescent="0.25">
      <c r="B228" s="145">
        <v>42</v>
      </c>
      <c r="C228" s="128" t="s">
        <v>652</v>
      </c>
      <c r="D228" s="145" t="s">
        <v>653</v>
      </c>
      <c r="E228" s="145" t="s">
        <v>10</v>
      </c>
      <c r="F228" s="7" t="s">
        <v>654</v>
      </c>
      <c r="G228" s="145" t="s">
        <v>1137</v>
      </c>
    </row>
    <row r="229" spans="2:7" ht="15.75" customHeight="1" x14ac:dyDescent="0.25">
      <c r="B229" s="129"/>
      <c r="C229" s="129"/>
      <c r="D229" s="130"/>
      <c r="E229" s="130"/>
      <c r="F229" s="7" t="s">
        <v>582</v>
      </c>
      <c r="G229" s="130"/>
    </row>
    <row r="230" spans="2:7" ht="73.5" customHeight="1" x14ac:dyDescent="0.25">
      <c r="B230" s="129"/>
      <c r="C230" s="129"/>
      <c r="D230" s="145" t="s">
        <v>655</v>
      </c>
      <c r="E230" s="145" t="s">
        <v>10</v>
      </c>
      <c r="F230" s="145" t="s">
        <v>656</v>
      </c>
      <c r="G230" s="145" t="s">
        <v>1138</v>
      </c>
    </row>
    <row r="231" spans="2:7" ht="43.5" customHeight="1" x14ac:dyDescent="0.25">
      <c r="B231" s="129"/>
      <c r="C231" s="129"/>
      <c r="D231" s="130"/>
      <c r="E231" s="130"/>
      <c r="F231" s="130"/>
      <c r="G231" s="130"/>
    </row>
    <row r="232" spans="2:7" ht="69.75" customHeight="1" x14ac:dyDescent="0.25">
      <c r="B232" s="130"/>
      <c r="C232" s="130"/>
      <c r="D232" s="7" t="s">
        <v>657</v>
      </c>
      <c r="E232" s="7" t="s">
        <v>10</v>
      </c>
      <c r="F232" s="7" t="s">
        <v>344</v>
      </c>
      <c r="G232" s="7" t="s">
        <v>1139</v>
      </c>
    </row>
    <row r="233" spans="2:7" ht="15.75" customHeight="1" x14ac:dyDescent="0.25"/>
    <row r="234" spans="2:7" ht="15.75" customHeight="1" x14ac:dyDescent="0.3">
      <c r="B234" s="12"/>
      <c r="C234" s="13" t="s">
        <v>919</v>
      </c>
      <c r="D234" s="13"/>
      <c r="E234" s="13"/>
      <c r="F234" s="13" t="s">
        <v>916</v>
      </c>
    </row>
    <row r="235" spans="2:7" ht="15.75" customHeight="1" x14ac:dyDescent="0.25"/>
    <row r="236" spans="2:7" ht="15.75" customHeight="1" x14ac:dyDescent="0.25"/>
    <row r="237" spans="2:7" ht="15.75" customHeight="1" x14ac:dyDescent="0.25"/>
    <row r="238" spans="2:7" ht="15.75" customHeight="1" x14ac:dyDescent="0.25"/>
    <row r="239" spans="2:7" ht="15.75" customHeight="1" x14ac:dyDescent="0.25"/>
    <row r="240" spans="2:7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76">
    <mergeCell ref="B2:G2"/>
    <mergeCell ref="D183:D185"/>
    <mergeCell ref="D186:D188"/>
    <mergeCell ref="D189:D190"/>
    <mergeCell ref="B132:B136"/>
    <mergeCell ref="C132:C136"/>
    <mergeCell ref="B137:B139"/>
    <mergeCell ref="C137:C139"/>
    <mergeCell ref="B140:B144"/>
    <mergeCell ref="C140:C144"/>
    <mergeCell ref="C145:C150"/>
    <mergeCell ref="B145:B150"/>
    <mergeCell ref="B151:B152"/>
    <mergeCell ref="C151:C152"/>
    <mergeCell ref="C153:C156"/>
    <mergeCell ref="D145:D147"/>
    <mergeCell ref="D151:D152"/>
    <mergeCell ref="D154:D156"/>
    <mergeCell ref="B153:B156"/>
    <mergeCell ref="B74:B75"/>
    <mergeCell ref="C74:C75"/>
    <mergeCell ref="B76:B78"/>
    <mergeCell ref="C76:C78"/>
    <mergeCell ref="C79:C90"/>
    <mergeCell ref="D201:D202"/>
    <mergeCell ref="D203:D205"/>
    <mergeCell ref="D206:D207"/>
    <mergeCell ref="D208:D209"/>
    <mergeCell ref="B171:B190"/>
    <mergeCell ref="C171:C190"/>
    <mergeCell ref="B191:B202"/>
    <mergeCell ref="C191:C202"/>
    <mergeCell ref="D198:D200"/>
    <mergeCell ref="D195:D197"/>
    <mergeCell ref="D171:D173"/>
    <mergeCell ref="D174:D176"/>
    <mergeCell ref="D177:D178"/>
    <mergeCell ref="D179:D182"/>
    <mergeCell ref="D191:D193"/>
    <mergeCell ref="B218:B223"/>
    <mergeCell ref="C218:C223"/>
    <mergeCell ref="B224:B227"/>
    <mergeCell ref="B228:B232"/>
    <mergeCell ref="C228:C232"/>
    <mergeCell ref="B203:B217"/>
    <mergeCell ref="C203:C217"/>
    <mergeCell ref="C224:C227"/>
    <mergeCell ref="B157:B165"/>
    <mergeCell ref="C157:C165"/>
    <mergeCell ref="B167:B170"/>
    <mergeCell ref="C167:C170"/>
    <mergeCell ref="G4:G5"/>
    <mergeCell ref="D6:D8"/>
    <mergeCell ref="B16:B18"/>
    <mergeCell ref="C16:C18"/>
    <mergeCell ref="B19:B20"/>
    <mergeCell ref="B21:B29"/>
    <mergeCell ref="E6:E8"/>
    <mergeCell ref="F6:F8"/>
    <mergeCell ref="F11:F12"/>
    <mergeCell ref="D11:D12"/>
    <mergeCell ref="E11:E12"/>
    <mergeCell ref="C19:C20"/>
    <mergeCell ref="D21:D22"/>
    <mergeCell ref="F21:F22"/>
    <mergeCell ref="E21:E22"/>
    <mergeCell ref="D23:D25"/>
    <mergeCell ref="E23:E25"/>
    <mergeCell ref="D9:D10"/>
    <mergeCell ref="B4:B5"/>
    <mergeCell ref="C4:C5"/>
    <mergeCell ref="D4:D5"/>
    <mergeCell ref="E4:E5"/>
    <mergeCell ref="F4:F5"/>
    <mergeCell ref="C101:C106"/>
    <mergeCell ref="B107:B108"/>
    <mergeCell ref="C107:C108"/>
    <mergeCell ref="D83:D86"/>
    <mergeCell ref="D88:D90"/>
    <mergeCell ref="F88:F90"/>
    <mergeCell ref="E91:E92"/>
    <mergeCell ref="F91:F92"/>
    <mergeCell ref="D79:D81"/>
    <mergeCell ref="D91:D92"/>
    <mergeCell ref="B79:B90"/>
    <mergeCell ref="B97:B100"/>
    <mergeCell ref="C97:C100"/>
    <mergeCell ref="B101:B106"/>
    <mergeCell ref="E88:E90"/>
    <mergeCell ref="D107:D108"/>
    <mergeCell ref="E107:E108"/>
    <mergeCell ref="D98:D99"/>
    <mergeCell ref="D102:D104"/>
    <mergeCell ref="E102:E104"/>
    <mergeCell ref="D105:D106"/>
    <mergeCell ref="E105:E106"/>
    <mergeCell ref="C44:C47"/>
    <mergeCell ref="B48:B51"/>
    <mergeCell ref="C48:C51"/>
    <mergeCell ref="D48:D50"/>
    <mergeCell ref="E48:E50"/>
    <mergeCell ref="E9:E10"/>
    <mergeCell ref="F9:F10"/>
    <mergeCell ref="B6:B13"/>
    <mergeCell ref="C6:C13"/>
    <mergeCell ref="D28:D29"/>
    <mergeCell ref="E28:E29"/>
    <mergeCell ref="F32:F33"/>
    <mergeCell ref="B36:B37"/>
    <mergeCell ref="C36:C37"/>
    <mergeCell ref="D36:D37"/>
    <mergeCell ref="E36:E37"/>
    <mergeCell ref="F48:F50"/>
    <mergeCell ref="B44:B47"/>
    <mergeCell ref="G36:G37"/>
    <mergeCell ref="C38:C43"/>
    <mergeCell ref="F40:F41"/>
    <mergeCell ref="C21:C29"/>
    <mergeCell ref="B30:B33"/>
    <mergeCell ref="C30:C33"/>
    <mergeCell ref="D32:D33"/>
    <mergeCell ref="E32:E33"/>
    <mergeCell ref="B34:B35"/>
    <mergeCell ref="C34:C35"/>
    <mergeCell ref="D26:D27"/>
    <mergeCell ref="E26:E27"/>
    <mergeCell ref="B38:B43"/>
    <mergeCell ref="D40:D41"/>
    <mergeCell ref="E40:E41"/>
    <mergeCell ref="F55:F56"/>
    <mergeCell ref="D53:D54"/>
    <mergeCell ref="D57:D59"/>
    <mergeCell ref="B60:B62"/>
    <mergeCell ref="C60:C62"/>
    <mergeCell ref="D60:D61"/>
    <mergeCell ref="C63:C66"/>
    <mergeCell ref="D63:D65"/>
    <mergeCell ref="D55:D56"/>
    <mergeCell ref="E55:E56"/>
    <mergeCell ref="E57:E59"/>
    <mergeCell ref="F57:F59"/>
    <mergeCell ref="E60:E61"/>
    <mergeCell ref="E63:E65"/>
    <mergeCell ref="F63:F65"/>
    <mergeCell ref="B53:B59"/>
    <mergeCell ref="C53:C59"/>
    <mergeCell ref="E53:E54"/>
    <mergeCell ref="F53:F54"/>
    <mergeCell ref="B63:B66"/>
    <mergeCell ref="B67:B73"/>
    <mergeCell ref="C67:C73"/>
    <mergeCell ref="D69:D71"/>
    <mergeCell ref="E69:E71"/>
    <mergeCell ref="F69:F71"/>
    <mergeCell ref="E79:E81"/>
    <mergeCell ref="F79:F81"/>
    <mergeCell ref="E83:E86"/>
    <mergeCell ref="F83:F86"/>
    <mergeCell ref="D123:D124"/>
    <mergeCell ref="D125:D126"/>
    <mergeCell ref="E120:E122"/>
    <mergeCell ref="E123:E124"/>
    <mergeCell ref="B91:B96"/>
    <mergeCell ref="C91:C96"/>
    <mergeCell ref="D95:D96"/>
    <mergeCell ref="E95:E96"/>
    <mergeCell ref="F95:F96"/>
    <mergeCell ref="D111:D112"/>
    <mergeCell ref="E125:E126"/>
    <mergeCell ref="B113:B122"/>
    <mergeCell ref="C113:C122"/>
    <mergeCell ref="D113:D114"/>
    <mergeCell ref="D115:D116"/>
    <mergeCell ref="D117:D119"/>
    <mergeCell ref="D120:D122"/>
    <mergeCell ref="B123:B131"/>
    <mergeCell ref="D127:D129"/>
    <mergeCell ref="D130:D131"/>
    <mergeCell ref="C123:C131"/>
    <mergeCell ref="B109:B112"/>
    <mergeCell ref="C109:C112"/>
    <mergeCell ref="D109:D110"/>
    <mergeCell ref="E109:E110"/>
    <mergeCell ref="F109:F110"/>
    <mergeCell ref="F111:F112"/>
    <mergeCell ref="E111:E112"/>
    <mergeCell ref="F113:F114"/>
    <mergeCell ref="E113:E114"/>
    <mergeCell ref="E115:E116"/>
    <mergeCell ref="E117:E119"/>
    <mergeCell ref="E127:E129"/>
    <mergeCell ref="G105:G106"/>
    <mergeCell ref="E98:E99"/>
    <mergeCell ref="F98:F99"/>
    <mergeCell ref="G151:G152"/>
    <mergeCell ref="E174:E176"/>
    <mergeCell ref="F174:F176"/>
    <mergeCell ref="E177:E178"/>
    <mergeCell ref="F177:F178"/>
    <mergeCell ref="D132:D133"/>
    <mergeCell ref="D134:D136"/>
    <mergeCell ref="D137:D138"/>
    <mergeCell ref="E141:E142"/>
    <mergeCell ref="E134:E136"/>
    <mergeCell ref="F134:F136"/>
    <mergeCell ref="E137:E138"/>
    <mergeCell ref="F137:F138"/>
    <mergeCell ref="D141:D142"/>
    <mergeCell ref="E132:E133"/>
    <mergeCell ref="F132:F133"/>
    <mergeCell ref="D143:D144"/>
    <mergeCell ref="D157:D159"/>
    <mergeCell ref="D160:D162"/>
    <mergeCell ref="D163:D165"/>
    <mergeCell ref="D167:D169"/>
    <mergeCell ref="D210:D214"/>
    <mergeCell ref="D215:D217"/>
    <mergeCell ref="E230:E231"/>
    <mergeCell ref="F230:F231"/>
    <mergeCell ref="G230:G231"/>
    <mergeCell ref="E228:E229"/>
    <mergeCell ref="G228:G229"/>
    <mergeCell ref="E222:E223"/>
    <mergeCell ref="G222:G223"/>
    <mergeCell ref="D218:D220"/>
    <mergeCell ref="D222:D223"/>
    <mergeCell ref="D228:D229"/>
    <mergeCell ref="D230:D231"/>
    <mergeCell ref="E210:E214"/>
    <mergeCell ref="F210:F214"/>
    <mergeCell ref="E218:E220"/>
    <mergeCell ref="E206:E207"/>
    <mergeCell ref="E208:E209"/>
    <mergeCell ref="E195:E197"/>
    <mergeCell ref="F195:F197"/>
    <mergeCell ref="E198:E200"/>
    <mergeCell ref="F198:F200"/>
    <mergeCell ref="F201:F202"/>
    <mergeCell ref="G206:G207"/>
    <mergeCell ref="E215:E217"/>
    <mergeCell ref="G208:G209"/>
    <mergeCell ref="E201:E202"/>
    <mergeCell ref="E203:E205"/>
    <mergeCell ref="F203:F204"/>
    <mergeCell ref="G113:G114"/>
    <mergeCell ref="G120:G122"/>
    <mergeCell ref="F123:F124"/>
    <mergeCell ref="F125:F126"/>
    <mergeCell ref="F127:F129"/>
    <mergeCell ref="G130:G131"/>
    <mergeCell ref="E167:E169"/>
    <mergeCell ref="E171:E173"/>
    <mergeCell ref="F171:F173"/>
    <mergeCell ref="G115:G116"/>
    <mergeCell ref="E157:E159"/>
    <mergeCell ref="E160:E162"/>
    <mergeCell ref="E163:E165"/>
    <mergeCell ref="F163:F165"/>
    <mergeCell ref="F167:F169"/>
    <mergeCell ref="E143:E144"/>
    <mergeCell ref="F143:F144"/>
    <mergeCell ref="E145:E147"/>
    <mergeCell ref="F145:F147"/>
    <mergeCell ref="E151:E152"/>
    <mergeCell ref="E130:E131"/>
    <mergeCell ref="E191:E193"/>
    <mergeCell ref="F191:F193"/>
    <mergeCell ref="E179:E182"/>
    <mergeCell ref="G189:G190"/>
    <mergeCell ref="E154:E156"/>
    <mergeCell ref="F154:F156"/>
    <mergeCell ref="E183:E185"/>
    <mergeCell ref="F183:F185"/>
    <mergeCell ref="E186:E188"/>
    <mergeCell ref="F186:F188"/>
    <mergeCell ref="E189:E190"/>
  </mergeCells>
  <pageMargins left="0.11811023622047245" right="0.19685039370078741" top="0.19685039370078741" bottom="0.19685039370078741" header="0.19685039370078741" footer="0.19685039370078741"/>
  <pageSetup scale="5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workbookViewId="0">
      <selection activeCell="K3" sqref="K3"/>
    </sheetView>
  </sheetViews>
  <sheetFormatPr defaultRowHeight="15" x14ac:dyDescent="0.25"/>
  <cols>
    <col min="1" max="1" width="9.140625" style="57"/>
    <col min="2" max="2" width="42.42578125" style="57" customWidth="1"/>
    <col min="3" max="3" width="9.140625" style="57"/>
    <col min="4" max="16" width="9.140625" style="69"/>
  </cols>
  <sheetData>
    <row r="1" spans="1:18" s="17" customFormat="1" x14ac:dyDescent="0.25">
      <c r="A1" s="57"/>
      <c r="B1" s="57"/>
      <c r="C1" s="57"/>
      <c r="D1" s="69"/>
      <c r="E1" s="69"/>
      <c r="F1" s="69"/>
      <c r="G1" s="69"/>
      <c r="H1" s="69"/>
      <c r="I1" s="69"/>
      <c r="J1" s="69"/>
      <c r="K1" s="70" t="s">
        <v>920</v>
      </c>
      <c r="L1" s="70"/>
      <c r="M1" s="70"/>
      <c r="N1" s="70"/>
      <c r="O1" s="70"/>
      <c r="P1" s="69"/>
    </row>
    <row r="2" spans="1:18" s="17" customFormat="1" x14ac:dyDescent="0.25">
      <c r="A2" s="57"/>
      <c r="B2" s="57"/>
      <c r="C2" s="57"/>
      <c r="D2" s="69"/>
      <c r="E2" s="69"/>
      <c r="F2" s="69"/>
      <c r="G2" s="69"/>
      <c r="H2" s="69"/>
      <c r="I2" s="69"/>
      <c r="J2" s="69"/>
      <c r="K2" s="70" t="s">
        <v>886</v>
      </c>
      <c r="L2" s="70"/>
      <c r="M2" s="70"/>
      <c r="N2" s="70"/>
      <c r="O2" s="70"/>
      <c r="P2" s="69"/>
    </row>
    <row r="3" spans="1:18" s="17" customFormat="1" ht="14.25" customHeight="1" x14ac:dyDescent="0.25">
      <c r="A3" s="57"/>
      <c r="B3" s="57"/>
      <c r="C3" s="57"/>
      <c r="D3" s="69"/>
      <c r="E3" s="69"/>
      <c r="F3" s="69"/>
      <c r="G3" s="69"/>
      <c r="H3" s="69"/>
      <c r="I3" s="69"/>
      <c r="J3" s="69"/>
      <c r="K3" s="70" t="s">
        <v>1159</v>
      </c>
      <c r="L3" s="70"/>
      <c r="M3" s="70"/>
      <c r="N3" s="70"/>
      <c r="O3" s="70"/>
      <c r="P3" s="69"/>
    </row>
    <row r="4" spans="1:18" s="17" customFormat="1" ht="14.25" customHeight="1" x14ac:dyDescent="0.25">
      <c r="A4" s="57"/>
      <c r="B4" s="57"/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8" s="17" customFormat="1" x14ac:dyDescent="0.25">
      <c r="A5" s="57"/>
      <c r="B5" s="57"/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8" ht="18.75" x14ac:dyDescent="0.25">
      <c r="A6" s="158" t="s">
        <v>913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9"/>
      <c r="R6" s="19"/>
    </row>
    <row r="7" spans="1:18" ht="18.75" x14ac:dyDescent="0.25">
      <c r="A7" s="158" t="s">
        <v>859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9"/>
      <c r="R7" s="19"/>
    </row>
    <row r="8" spans="1:18" ht="18.75" x14ac:dyDescent="0.25">
      <c r="A8" s="158" t="s">
        <v>860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9"/>
      <c r="R8" s="19"/>
    </row>
    <row r="9" spans="1:18" x14ac:dyDescent="0.25">
      <c r="A9" s="71"/>
      <c r="B9" s="72"/>
      <c r="C9" s="71"/>
      <c r="D9" s="73"/>
      <c r="E9" s="73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19"/>
      <c r="R9" s="19"/>
    </row>
    <row r="10" spans="1:18" ht="30" customHeight="1" x14ac:dyDescent="0.25">
      <c r="A10" s="160" t="s">
        <v>0</v>
      </c>
      <c r="B10" s="159" t="s">
        <v>323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62" t="s">
        <v>6</v>
      </c>
      <c r="Q10" s="163"/>
      <c r="R10" s="164"/>
    </row>
    <row r="11" spans="1:18" ht="24.75" customHeight="1" x14ac:dyDescent="0.25">
      <c r="A11" s="160"/>
      <c r="B11" s="159"/>
      <c r="C11" s="159" t="s">
        <v>887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62"/>
      <c r="Q11" s="163"/>
      <c r="R11" s="164"/>
    </row>
    <row r="12" spans="1:18" x14ac:dyDescent="0.25">
      <c r="A12" s="160"/>
      <c r="B12" s="159"/>
      <c r="C12" s="152" t="s">
        <v>861</v>
      </c>
      <c r="D12" s="151" t="s">
        <v>862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75"/>
      <c r="Q12" s="19"/>
      <c r="R12" s="19"/>
    </row>
    <row r="13" spans="1:18" x14ac:dyDescent="0.25">
      <c r="A13" s="160"/>
      <c r="B13" s="159"/>
      <c r="C13" s="152"/>
      <c r="D13" s="151" t="s">
        <v>863</v>
      </c>
      <c r="E13" s="151"/>
      <c r="F13" s="151"/>
      <c r="G13" s="151"/>
      <c r="H13" s="151" t="s">
        <v>864</v>
      </c>
      <c r="I13" s="151"/>
      <c r="J13" s="151"/>
      <c r="K13" s="151"/>
      <c r="L13" s="151" t="s">
        <v>865</v>
      </c>
      <c r="M13" s="151"/>
      <c r="N13" s="151"/>
      <c r="O13" s="151"/>
      <c r="P13" s="161"/>
      <c r="Q13" s="19"/>
      <c r="R13" s="19"/>
    </row>
    <row r="14" spans="1:18" x14ac:dyDescent="0.25">
      <c r="A14" s="160"/>
      <c r="B14" s="159"/>
      <c r="C14" s="152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61"/>
      <c r="Q14" s="19"/>
      <c r="R14" s="19"/>
    </row>
    <row r="15" spans="1:18" x14ac:dyDescent="0.25">
      <c r="A15" s="160"/>
      <c r="B15" s="159"/>
      <c r="C15" s="152"/>
      <c r="D15" s="151" t="s">
        <v>866</v>
      </c>
      <c r="E15" s="151" t="s">
        <v>867</v>
      </c>
      <c r="F15" s="151"/>
      <c r="G15" s="151"/>
      <c r="H15" s="151" t="s">
        <v>866</v>
      </c>
      <c r="I15" s="151" t="s">
        <v>867</v>
      </c>
      <c r="J15" s="151"/>
      <c r="K15" s="151"/>
      <c r="L15" s="151" t="s">
        <v>866</v>
      </c>
      <c r="M15" s="151" t="s">
        <v>867</v>
      </c>
      <c r="N15" s="151"/>
      <c r="O15" s="151"/>
      <c r="P15" s="161"/>
      <c r="Q15" s="19"/>
      <c r="R15" s="19"/>
    </row>
    <row r="16" spans="1:18" ht="33.75" x14ac:dyDescent="0.25">
      <c r="A16" s="160"/>
      <c r="B16" s="159"/>
      <c r="C16" s="152"/>
      <c r="D16" s="151"/>
      <c r="E16" s="76" t="s">
        <v>889</v>
      </c>
      <c r="F16" s="76" t="s">
        <v>895</v>
      </c>
      <c r="G16" s="76" t="s">
        <v>870</v>
      </c>
      <c r="H16" s="151"/>
      <c r="I16" s="76" t="s">
        <v>871</v>
      </c>
      <c r="J16" s="76" t="s">
        <v>872</v>
      </c>
      <c r="K16" s="76" t="s">
        <v>873</v>
      </c>
      <c r="L16" s="151"/>
      <c r="M16" s="76" t="s">
        <v>868</v>
      </c>
      <c r="N16" s="76" t="s">
        <v>869</v>
      </c>
      <c r="O16" s="76" t="s">
        <v>870</v>
      </c>
      <c r="P16" s="77"/>
      <c r="Q16" s="19"/>
      <c r="R16" s="19"/>
    </row>
    <row r="17" spans="1:18" x14ac:dyDescent="0.25">
      <c r="A17" s="159" t="s">
        <v>874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9"/>
      <c r="R17" s="19"/>
    </row>
    <row r="18" spans="1:18" x14ac:dyDescent="0.25">
      <c r="A18" s="155" t="s">
        <v>875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9"/>
      <c r="R18" s="19"/>
    </row>
    <row r="19" spans="1:18" ht="45" customHeight="1" x14ac:dyDescent="0.25">
      <c r="A19" s="78">
        <v>1</v>
      </c>
      <c r="B19" s="79" t="s">
        <v>1140</v>
      </c>
      <c r="C19" s="79">
        <f t="shared" ref="C19:C30" si="0">D19+L19</f>
        <v>10775.18</v>
      </c>
      <c r="D19" s="80">
        <f>E19+F19+G19</f>
        <v>10775.18</v>
      </c>
      <c r="E19" s="80">
        <v>3529.19</v>
      </c>
      <c r="F19" s="80">
        <v>3745.99</v>
      </c>
      <c r="G19" s="80">
        <v>3500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1"/>
      <c r="Q19" s="19"/>
      <c r="R19" s="19"/>
    </row>
    <row r="20" spans="1:18" ht="76.5" customHeight="1" x14ac:dyDescent="0.25">
      <c r="A20" s="78">
        <v>2</v>
      </c>
      <c r="B20" s="79" t="s">
        <v>1141</v>
      </c>
      <c r="C20" s="79">
        <f t="shared" si="0"/>
        <v>1032.3</v>
      </c>
      <c r="D20" s="80">
        <f>E20+F20+G20</f>
        <v>1032.3</v>
      </c>
      <c r="E20" s="80">
        <v>302.3</v>
      </c>
      <c r="F20" s="80">
        <v>400</v>
      </c>
      <c r="G20" s="80">
        <v>330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1"/>
      <c r="Q20" s="19"/>
      <c r="R20" s="19"/>
    </row>
    <row r="21" spans="1:18" s="18" customFormat="1" ht="45" customHeight="1" x14ac:dyDescent="0.25">
      <c r="A21" s="78">
        <v>3</v>
      </c>
      <c r="B21" s="79" t="s">
        <v>888</v>
      </c>
      <c r="C21" s="79">
        <f t="shared" si="0"/>
        <v>999.9</v>
      </c>
      <c r="D21" s="80">
        <f>E21+F21+G21</f>
        <v>999.9</v>
      </c>
      <c r="E21" s="80">
        <f>48.9+81+100</f>
        <v>229.9</v>
      </c>
      <c r="F21" s="80">
        <f>500+270</f>
        <v>770</v>
      </c>
      <c r="G21" s="80"/>
      <c r="H21" s="80"/>
      <c r="I21" s="80"/>
      <c r="J21" s="80"/>
      <c r="K21" s="80"/>
      <c r="L21" s="80"/>
      <c r="M21" s="80"/>
      <c r="N21" s="80"/>
      <c r="O21" s="80"/>
      <c r="P21" s="81"/>
      <c r="Q21" s="21"/>
      <c r="R21" s="21"/>
    </row>
    <row r="22" spans="1:18" ht="94.5" customHeight="1" x14ac:dyDescent="0.25">
      <c r="A22" s="78">
        <v>4</v>
      </c>
      <c r="B22" s="79" t="s">
        <v>1142</v>
      </c>
      <c r="C22" s="79">
        <f t="shared" si="0"/>
        <v>1964.46</v>
      </c>
      <c r="D22" s="80">
        <f>E22+F22+G22</f>
        <v>1964.46</v>
      </c>
      <c r="E22" s="80">
        <v>714.46</v>
      </c>
      <c r="F22" s="80">
        <v>600</v>
      </c>
      <c r="G22" s="80">
        <v>650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1"/>
      <c r="Q22" s="19"/>
      <c r="R22" s="19"/>
    </row>
    <row r="23" spans="1:18" ht="22.5" customHeight="1" x14ac:dyDescent="0.25">
      <c r="A23" s="78">
        <v>5</v>
      </c>
      <c r="B23" s="79" t="s">
        <v>903</v>
      </c>
      <c r="C23" s="79">
        <f t="shared" si="0"/>
        <v>20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20</v>
      </c>
      <c r="M23" s="80">
        <v>0</v>
      </c>
      <c r="N23" s="80">
        <v>20</v>
      </c>
      <c r="O23" s="80">
        <v>0</v>
      </c>
      <c r="P23" s="82"/>
      <c r="Q23" s="19"/>
      <c r="R23" s="19"/>
    </row>
    <row r="24" spans="1:18" ht="22.5" customHeight="1" x14ac:dyDescent="0.25">
      <c r="A24" s="78">
        <v>6</v>
      </c>
      <c r="B24" s="79" t="s">
        <v>1143</v>
      </c>
      <c r="C24" s="79">
        <f t="shared" si="0"/>
        <v>6600</v>
      </c>
      <c r="D24" s="80">
        <v>600</v>
      </c>
      <c r="E24" s="80">
        <v>194.18</v>
      </c>
      <c r="F24" s="80">
        <v>100</v>
      </c>
      <c r="G24" s="80">
        <v>200</v>
      </c>
      <c r="H24" s="80">
        <v>0</v>
      </c>
      <c r="I24" s="81">
        <v>0</v>
      </c>
      <c r="J24" s="81">
        <v>0</v>
      </c>
      <c r="K24" s="81">
        <v>0</v>
      </c>
      <c r="L24" s="80">
        <f>M24+N24+O24</f>
        <v>6000</v>
      </c>
      <c r="M24" s="80">
        <v>0</v>
      </c>
      <c r="N24" s="80">
        <v>3000</v>
      </c>
      <c r="O24" s="76">
        <v>3000</v>
      </c>
      <c r="P24" s="82"/>
      <c r="Q24" s="19"/>
      <c r="R24" s="19"/>
    </row>
    <row r="25" spans="1:18" ht="33.75" customHeight="1" x14ac:dyDescent="0.25">
      <c r="A25" s="78">
        <v>7</v>
      </c>
      <c r="B25" s="79" t="s">
        <v>876</v>
      </c>
      <c r="C25" s="79">
        <f t="shared" si="0"/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2"/>
      <c r="Q25" s="19"/>
      <c r="R25" s="19"/>
    </row>
    <row r="26" spans="1:18" ht="33.75" customHeight="1" x14ac:dyDescent="0.25">
      <c r="A26" s="78">
        <v>8</v>
      </c>
      <c r="B26" s="79" t="s">
        <v>1144</v>
      </c>
      <c r="C26" s="79">
        <f t="shared" si="0"/>
        <v>10439</v>
      </c>
      <c r="D26" s="80">
        <v>10439</v>
      </c>
      <c r="E26" s="80">
        <f>2559.01</f>
        <v>2559.0100000000002</v>
      </c>
      <c r="F26" s="80">
        <f>1180</f>
        <v>1180</v>
      </c>
      <c r="G26" s="80">
        <v>3500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75"/>
      <c r="Q26" s="19"/>
      <c r="R26" s="19"/>
    </row>
    <row r="27" spans="1:18" ht="45" customHeight="1" x14ac:dyDescent="0.25">
      <c r="A27" s="78">
        <v>9</v>
      </c>
      <c r="B27" s="79" t="s">
        <v>1145</v>
      </c>
      <c r="C27" s="79">
        <f t="shared" si="0"/>
        <v>4500</v>
      </c>
      <c r="D27" s="80">
        <v>4500</v>
      </c>
      <c r="E27" s="80">
        <v>1016.89</v>
      </c>
      <c r="F27" s="80">
        <v>1500</v>
      </c>
      <c r="G27" s="80">
        <v>1500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75"/>
      <c r="Q27" s="19"/>
      <c r="R27" s="19"/>
    </row>
    <row r="28" spans="1:18" ht="45" customHeight="1" x14ac:dyDescent="0.25">
      <c r="A28" s="78">
        <v>10</v>
      </c>
      <c r="B28" s="79" t="s">
        <v>938</v>
      </c>
      <c r="C28" s="79">
        <f t="shared" si="0"/>
        <v>35241</v>
      </c>
      <c r="D28" s="80">
        <v>35241</v>
      </c>
      <c r="E28" s="80">
        <v>14134.75</v>
      </c>
      <c r="F28" s="80">
        <v>12365.06</v>
      </c>
      <c r="G28" s="80">
        <v>12000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75"/>
      <c r="Q28" s="19"/>
      <c r="R28" s="19"/>
    </row>
    <row r="29" spans="1:18" ht="45" customHeight="1" x14ac:dyDescent="0.25">
      <c r="A29" s="78">
        <v>11</v>
      </c>
      <c r="B29" s="79" t="s">
        <v>353</v>
      </c>
      <c r="C29" s="79">
        <f t="shared" si="0"/>
        <v>300</v>
      </c>
      <c r="D29" s="80">
        <v>300</v>
      </c>
      <c r="E29" s="80">
        <f>90.3</f>
        <v>90.3</v>
      </c>
      <c r="F29" s="80">
        <v>100</v>
      </c>
      <c r="G29" s="80">
        <v>100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75"/>
      <c r="Q29" s="19"/>
      <c r="R29" s="19"/>
    </row>
    <row r="30" spans="1:18" ht="45" customHeight="1" x14ac:dyDescent="0.25">
      <c r="A30" s="78">
        <v>12</v>
      </c>
      <c r="B30" s="79" t="s">
        <v>904</v>
      </c>
      <c r="C30" s="79">
        <f t="shared" si="0"/>
        <v>2460</v>
      </c>
      <c r="D30" s="80">
        <v>2460</v>
      </c>
      <c r="E30" s="80">
        <f>811.76</f>
        <v>811.76</v>
      </c>
      <c r="F30" s="80">
        <v>1160</v>
      </c>
      <c r="G30" s="80">
        <v>820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75"/>
      <c r="Q30" s="19"/>
      <c r="R30" s="19"/>
    </row>
    <row r="31" spans="1:18" x14ac:dyDescent="0.25">
      <c r="A31" s="155" t="s">
        <v>877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9"/>
      <c r="R31" s="19"/>
    </row>
    <row r="32" spans="1:18" ht="45" customHeight="1" x14ac:dyDescent="0.25">
      <c r="A32" s="78">
        <v>13</v>
      </c>
      <c r="B32" s="79" t="s">
        <v>878</v>
      </c>
      <c r="C32" s="79">
        <f>D32+L32</f>
        <v>1194.2</v>
      </c>
      <c r="D32" s="80">
        <f>E32+F32+G32</f>
        <v>600</v>
      </c>
      <c r="E32" s="80">
        <v>0</v>
      </c>
      <c r="F32" s="80">
        <v>300</v>
      </c>
      <c r="G32" s="80">
        <v>300</v>
      </c>
      <c r="H32" s="80"/>
      <c r="I32" s="80">
        <v>0</v>
      </c>
      <c r="J32" s="80">
        <v>0</v>
      </c>
      <c r="K32" s="80">
        <v>0</v>
      </c>
      <c r="L32" s="80">
        <f>M32+N32+O32</f>
        <v>594.20000000000005</v>
      </c>
      <c r="M32" s="80">
        <v>194.2</v>
      </c>
      <c r="N32" s="80">
        <v>200</v>
      </c>
      <c r="O32" s="80">
        <v>200</v>
      </c>
      <c r="P32" s="75"/>
      <c r="Q32" s="19"/>
      <c r="R32" s="19"/>
    </row>
    <row r="33" spans="1:18" ht="22.5" customHeight="1" x14ac:dyDescent="0.25">
      <c r="A33" s="78">
        <v>14</v>
      </c>
      <c r="B33" s="79" t="s">
        <v>1146</v>
      </c>
      <c r="C33" s="79">
        <f>D33+L33</f>
        <v>1670.08</v>
      </c>
      <c r="D33" s="80">
        <f>E33+F33+G33</f>
        <v>1670.08</v>
      </c>
      <c r="E33" s="80">
        <v>123.08</v>
      </c>
      <c r="F33" s="80">
        <v>1347</v>
      </c>
      <c r="G33" s="80">
        <v>200</v>
      </c>
      <c r="H33" s="80"/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75"/>
      <c r="Q33" s="19"/>
      <c r="R33" s="19"/>
    </row>
    <row r="34" spans="1:18" ht="33.75" customHeight="1" x14ac:dyDescent="0.25">
      <c r="A34" s="78">
        <v>15</v>
      </c>
      <c r="B34" s="79" t="s">
        <v>940</v>
      </c>
      <c r="C34" s="79">
        <f>D34+L34</f>
        <v>286734.23000000004</v>
      </c>
      <c r="D34" s="80">
        <f>E34+F34+G34</f>
        <v>286734.23000000004</v>
      </c>
      <c r="E34" s="80">
        <f>1610.63+2472.89+799.67+28126.55+18949.95+410+51325.23+880.73+270+11064.53+1123.67+57.15+1420+1002.24+5469.65</f>
        <v>124982.89</v>
      </c>
      <c r="F34" s="80">
        <f>600+2810+259.84+1152.48+57348.42+53310.05+1024.55+35000+1246</f>
        <v>152751.34000000003</v>
      </c>
      <c r="G34" s="80">
        <v>9000</v>
      </c>
      <c r="H34" s="80"/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75"/>
      <c r="Q34" s="19"/>
      <c r="R34" s="19"/>
    </row>
    <row r="35" spans="1:18" ht="33.75" customHeight="1" x14ac:dyDescent="0.25">
      <c r="A35" s="78">
        <v>16</v>
      </c>
      <c r="B35" s="79" t="s">
        <v>376</v>
      </c>
      <c r="C35" s="79">
        <f>D35+L35</f>
        <v>4072.68</v>
      </c>
      <c r="D35" s="80">
        <f>E35+F35+G35</f>
        <v>4072.68</v>
      </c>
      <c r="E35" s="80">
        <v>682</v>
      </c>
      <c r="F35" s="80">
        <f>2690.68</f>
        <v>2690.68</v>
      </c>
      <c r="G35" s="80">
        <v>700</v>
      </c>
      <c r="H35" s="80"/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75"/>
      <c r="Q35" s="19"/>
      <c r="R35" s="19"/>
    </row>
    <row r="36" spans="1:18" ht="33.75" customHeight="1" x14ac:dyDescent="0.25">
      <c r="A36" s="155" t="s">
        <v>879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9"/>
      <c r="R36" s="19"/>
    </row>
    <row r="37" spans="1:18" ht="45" customHeight="1" x14ac:dyDescent="0.25">
      <c r="A37" s="78">
        <v>17</v>
      </c>
      <c r="B37" s="79" t="s">
        <v>1147</v>
      </c>
      <c r="C37" s="79">
        <f t="shared" ref="C37:C69" si="1">D37+L37</f>
        <v>407.03</v>
      </c>
      <c r="D37" s="80">
        <f t="shared" ref="D37:D69" si="2">E37+F37+G37</f>
        <v>407.03</v>
      </c>
      <c r="E37" s="80">
        <v>67.03</v>
      </c>
      <c r="F37" s="80">
        <v>170</v>
      </c>
      <c r="G37" s="80">
        <v>170</v>
      </c>
      <c r="H37" s="80"/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1"/>
      <c r="Q37" s="19"/>
      <c r="R37" s="19"/>
    </row>
    <row r="38" spans="1:18" ht="67.5" customHeight="1" x14ac:dyDescent="0.25">
      <c r="A38" s="78">
        <v>18</v>
      </c>
      <c r="B38" s="79" t="s">
        <v>1148</v>
      </c>
      <c r="C38" s="79">
        <f t="shared" si="1"/>
        <v>5602.25</v>
      </c>
      <c r="D38" s="80">
        <f t="shared" si="2"/>
        <v>5602.25</v>
      </c>
      <c r="E38" s="80">
        <v>1602.25</v>
      </c>
      <c r="F38" s="80">
        <v>2000</v>
      </c>
      <c r="G38" s="80">
        <v>2000</v>
      </c>
      <c r="H38" s="80"/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1"/>
      <c r="Q38" s="19"/>
      <c r="R38" s="19"/>
    </row>
    <row r="39" spans="1:18" ht="33.75" customHeight="1" x14ac:dyDescent="0.25">
      <c r="A39" s="78">
        <v>19</v>
      </c>
      <c r="B39" s="79" t="s">
        <v>880</v>
      </c>
      <c r="C39" s="79">
        <f t="shared" si="1"/>
        <v>1600</v>
      </c>
      <c r="D39" s="80">
        <f t="shared" si="2"/>
        <v>0</v>
      </c>
      <c r="E39" s="80">
        <v>0</v>
      </c>
      <c r="F39" s="80">
        <v>0</v>
      </c>
      <c r="G39" s="80">
        <v>0</v>
      </c>
      <c r="H39" s="80"/>
      <c r="I39" s="80">
        <v>0</v>
      </c>
      <c r="J39" s="80">
        <v>0</v>
      </c>
      <c r="K39" s="80">
        <v>0</v>
      </c>
      <c r="L39" s="80">
        <f>M39+N39+O39</f>
        <v>1600</v>
      </c>
      <c r="M39" s="80">
        <v>0</v>
      </c>
      <c r="N39" s="80">
        <v>800</v>
      </c>
      <c r="O39" s="80">
        <v>800</v>
      </c>
      <c r="P39" s="81"/>
      <c r="Q39" s="19"/>
      <c r="R39" s="19"/>
    </row>
    <row r="40" spans="1:18" ht="90" customHeight="1" x14ac:dyDescent="0.25">
      <c r="A40" s="78">
        <v>20</v>
      </c>
      <c r="B40" s="79" t="s">
        <v>943</v>
      </c>
      <c r="C40" s="79">
        <f t="shared" si="1"/>
        <v>2053.79</v>
      </c>
      <c r="D40" s="80">
        <f t="shared" si="2"/>
        <v>2053.79</v>
      </c>
      <c r="E40" s="80">
        <v>53.79</v>
      </c>
      <c r="F40" s="80">
        <v>1000</v>
      </c>
      <c r="G40" s="80">
        <v>1000</v>
      </c>
      <c r="H40" s="80"/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1"/>
      <c r="Q40" s="19"/>
      <c r="R40" s="19"/>
    </row>
    <row r="41" spans="1:18" s="18" customFormat="1" ht="90" customHeight="1" x14ac:dyDescent="0.25">
      <c r="A41" s="78">
        <v>21</v>
      </c>
      <c r="B41" s="79" t="s">
        <v>891</v>
      </c>
      <c r="C41" s="79">
        <f t="shared" si="1"/>
        <v>871.76</v>
      </c>
      <c r="D41" s="80">
        <f t="shared" si="2"/>
        <v>871.76</v>
      </c>
      <c r="E41" s="80">
        <f>197+80.76</f>
        <v>277.76</v>
      </c>
      <c r="F41" s="80">
        <f>594</f>
        <v>594</v>
      </c>
      <c r="G41" s="80">
        <v>0</v>
      </c>
      <c r="H41" s="80"/>
      <c r="I41" s="80"/>
      <c r="J41" s="80"/>
      <c r="K41" s="80"/>
      <c r="L41" s="80"/>
      <c r="M41" s="80"/>
      <c r="N41" s="80"/>
      <c r="O41" s="80"/>
      <c r="P41" s="81"/>
      <c r="Q41" s="21"/>
      <c r="R41" s="21"/>
    </row>
    <row r="42" spans="1:18" ht="33.75" customHeight="1" x14ac:dyDescent="0.25">
      <c r="A42" s="78">
        <v>22</v>
      </c>
      <c r="B42" s="79" t="s">
        <v>876</v>
      </c>
      <c r="C42" s="79">
        <f t="shared" si="1"/>
        <v>0</v>
      </c>
      <c r="D42" s="80">
        <f t="shared" si="2"/>
        <v>0</v>
      </c>
      <c r="E42" s="80">
        <v>0</v>
      </c>
      <c r="F42" s="80">
        <v>0</v>
      </c>
      <c r="G42" s="80">
        <v>0</v>
      </c>
      <c r="H42" s="80"/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5"/>
      <c r="Q42" s="19"/>
      <c r="R42" s="19"/>
    </row>
    <row r="43" spans="1:18" ht="33.75" customHeight="1" x14ac:dyDescent="0.25">
      <c r="A43" s="78">
        <v>23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4"/>
      <c r="Q43" s="19"/>
      <c r="R43" s="19"/>
    </row>
    <row r="44" spans="1:18" ht="33.75" customHeight="1" x14ac:dyDescent="0.25">
      <c r="A44" s="78">
        <v>24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4"/>
      <c r="Q44" s="19"/>
      <c r="R44" s="19"/>
    </row>
    <row r="45" spans="1:18" ht="33.75" customHeight="1" x14ac:dyDescent="0.25">
      <c r="A45" s="78">
        <v>25</v>
      </c>
      <c r="B45" s="79" t="s">
        <v>390</v>
      </c>
      <c r="C45" s="79">
        <f t="shared" si="1"/>
        <v>750</v>
      </c>
      <c r="D45" s="80">
        <f t="shared" si="2"/>
        <v>750</v>
      </c>
      <c r="E45" s="80">
        <f>650</f>
        <v>650</v>
      </c>
      <c r="F45" s="80">
        <v>50</v>
      </c>
      <c r="G45" s="80">
        <v>50</v>
      </c>
      <c r="H45" s="80"/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5"/>
      <c r="Q45" s="19"/>
      <c r="R45" s="19"/>
    </row>
    <row r="46" spans="1:18" ht="45" customHeight="1" x14ac:dyDescent="0.25">
      <c r="A46" s="78">
        <v>26</v>
      </c>
      <c r="B46" s="79" t="s">
        <v>394</v>
      </c>
      <c r="C46" s="79">
        <f t="shared" si="1"/>
        <v>1661.01</v>
      </c>
      <c r="D46" s="80">
        <f t="shared" si="2"/>
        <v>1661.01</v>
      </c>
      <c r="E46" s="80">
        <v>461.01</v>
      </c>
      <c r="F46" s="80">
        <v>600</v>
      </c>
      <c r="G46" s="80">
        <v>600</v>
      </c>
      <c r="H46" s="80"/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75"/>
      <c r="Q46" s="19"/>
      <c r="R46" s="19"/>
    </row>
    <row r="47" spans="1:18" s="22" customFormat="1" ht="45" customHeight="1" x14ac:dyDescent="0.25">
      <c r="A47" s="78">
        <v>27</v>
      </c>
      <c r="B47" s="79" t="s">
        <v>890</v>
      </c>
      <c r="C47" s="79">
        <f t="shared" si="1"/>
        <v>91094.42</v>
      </c>
      <c r="D47" s="80">
        <f t="shared" si="2"/>
        <v>91094.42</v>
      </c>
      <c r="E47" s="80">
        <f>1277.04+885.5+31591.66+750+490</f>
        <v>34994.199999999997</v>
      </c>
      <c r="F47" s="80">
        <f>22800+3500+28792.27+289+718.95</f>
        <v>56100.22</v>
      </c>
      <c r="G47" s="80"/>
      <c r="H47" s="80"/>
      <c r="I47" s="80"/>
      <c r="J47" s="80"/>
      <c r="K47" s="80"/>
      <c r="L47" s="80"/>
      <c r="M47" s="80"/>
      <c r="N47" s="80"/>
      <c r="O47" s="80"/>
      <c r="P47" s="75"/>
      <c r="Q47" s="23"/>
      <c r="R47" s="23"/>
    </row>
    <row r="48" spans="1:18" ht="67.5" customHeight="1" x14ac:dyDescent="0.25">
      <c r="A48" s="78">
        <v>28</v>
      </c>
      <c r="B48" s="79" t="s">
        <v>397</v>
      </c>
      <c r="C48" s="79">
        <f t="shared" si="1"/>
        <v>0</v>
      </c>
      <c r="D48" s="80">
        <f t="shared" si="2"/>
        <v>0</v>
      </c>
      <c r="E48" s="80">
        <v>0</v>
      </c>
      <c r="F48" s="80">
        <v>0</v>
      </c>
      <c r="G48" s="80">
        <v>0</v>
      </c>
      <c r="H48" s="80"/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5"/>
      <c r="Q48" s="19"/>
      <c r="R48" s="19"/>
    </row>
    <row r="49" spans="1:18" ht="33.75" customHeight="1" x14ac:dyDescent="0.25">
      <c r="A49" s="78">
        <v>29</v>
      </c>
      <c r="B49" s="79" t="s">
        <v>400</v>
      </c>
      <c r="C49" s="79">
        <f t="shared" si="1"/>
        <v>153.5</v>
      </c>
      <c r="D49" s="80">
        <f t="shared" si="2"/>
        <v>153.5</v>
      </c>
      <c r="E49" s="80">
        <v>153.5</v>
      </c>
      <c r="F49" s="80">
        <v>0</v>
      </c>
      <c r="G49" s="80">
        <v>0</v>
      </c>
      <c r="H49" s="80"/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5"/>
      <c r="Q49" s="19"/>
      <c r="R49" s="19"/>
    </row>
    <row r="50" spans="1:18" ht="33.75" customHeight="1" x14ac:dyDescent="0.25">
      <c r="A50" s="78">
        <v>30</v>
      </c>
      <c r="B50" s="79" t="s">
        <v>403</v>
      </c>
      <c r="C50" s="79">
        <f t="shared" si="1"/>
        <v>973.75</v>
      </c>
      <c r="D50" s="80">
        <f t="shared" si="2"/>
        <v>973.75</v>
      </c>
      <c r="E50" s="80">
        <f>323.75</f>
        <v>323.75</v>
      </c>
      <c r="F50" s="80">
        <f>300</f>
        <v>300</v>
      </c>
      <c r="G50" s="80">
        <v>350</v>
      </c>
      <c r="H50" s="80"/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5"/>
      <c r="Q50" s="19"/>
      <c r="R50" s="19"/>
    </row>
    <row r="51" spans="1:18" ht="33.75" customHeight="1" x14ac:dyDescent="0.25">
      <c r="A51" s="78">
        <v>31</v>
      </c>
      <c r="B51" s="79" t="s">
        <v>1149</v>
      </c>
      <c r="C51" s="79">
        <f t="shared" si="1"/>
        <v>344.5</v>
      </c>
      <c r="D51" s="80">
        <f t="shared" si="2"/>
        <v>344.5</v>
      </c>
      <c r="E51" s="80">
        <f>94.5</f>
        <v>94.5</v>
      </c>
      <c r="F51" s="80">
        <f>100</f>
        <v>100</v>
      </c>
      <c r="G51" s="80">
        <v>150</v>
      </c>
      <c r="H51" s="80"/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5"/>
      <c r="Q51" s="19"/>
      <c r="R51" s="19"/>
    </row>
    <row r="52" spans="1:18" ht="45" customHeight="1" x14ac:dyDescent="0.25">
      <c r="A52" s="78">
        <v>32</v>
      </c>
      <c r="B52" s="79" t="s">
        <v>946</v>
      </c>
      <c r="C52" s="79">
        <f t="shared" si="1"/>
        <v>23179</v>
      </c>
      <c r="D52" s="80">
        <f t="shared" si="2"/>
        <v>23179</v>
      </c>
      <c r="E52" s="80">
        <f>65.88+6805.08</f>
        <v>6870.96</v>
      </c>
      <c r="F52" s="80">
        <f>96.53+8211.51</f>
        <v>8308.0400000000009</v>
      </c>
      <c r="G52" s="80">
        <v>8000</v>
      </c>
      <c r="H52" s="80"/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5"/>
      <c r="Q52" s="19"/>
      <c r="R52" s="19"/>
    </row>
    <row r="53" spans="1:18" ht="67.5" customHeight="1" x14ac:dyDescent="0.25">
      <c r="A53" s="78">
        <v>33</v>
      </c>
      <c r="B53" s="79" t="s">
        <v>1150</v>
      </c>
      <c r="C53" s="79">
        <f t="shared" si="1"/>
        <v>1604.3899999999999</v>
      </c>
      <c r="D53" s="80">
        <f t="shared" si="2"/>
        <v>1604.3899999999999</v>
      </c>
      <c r="E53" s="80">
        <v>539.39</v>
      </c>
      <c r="F53" s="80">
        <v>945</v>
      </c>
      <c r="G53" s="80">
        <v>120</v>
      </c>
      <c r="H53" s="80"/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75"/>
      <c r="Q53" s="19"/>
      <c r="R53" s="19"/>
    </row>
    <row r="54" spans="1:18" ht="45" customHeight="1" x14ac:dyDescent="0.25">
      <c r="A54" s="78">
        <v>34</v>
      </c>
      <c r="B54" s="79" t="s">
        <v>410</v>
      </c>
      <c r="C54" s="79">
        <f t="shared" si="1"/>
        <v>376</v>
      </c>
      <c r="D54" s="80">
        <f t="shared" si="2"/>
        <v>376</v>
      </c>
      <c r="E54" s="80">
        <f>76</f>
        <v>76</v>
      </c>
      <c r="F54" s="80">
        <v>150</v>
      </c>
      <c r="G54" s="80">
        <v>150</v>
      </c>
      <c r="H54" s="80"/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75"/>
      <c r="Q54" s="19"/>
      <c r="R54" s="19"/>
    </row>
    <row r="55" spans="1:18" ht="22.5" customHeight="1" x14ac:dyDescent="0.25">
      <c r="A55" s="78">
        <v>35</v>
      </c>
      <c r="B55" s="79" t="s">
        <v>948</v>
      </c>
      <c r="C55" s="79">
        <f t="shared" si="1"/>
        <v>539.4</v>
      </c>
      <c r="D55" s="80">
        <f t="shared" si="2"/>
        <v>539.4</v>
      </c>
      <c r="E55" s="80">
        <f>189.4</f>
        <v>189.4</v>
      </c>
      <c r="F55" s="80">
        <v>250</v>
      </c>
      <c r="G55" s="80">
        <v>100</v>
      </c>
      <c r="H55" s="80"/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75"/>
      <c r="Q55" s="19"/>
      <c r="R55" s="19"/>
    </row>
    <row r="56" spans="1:18" ht="45" customHeight="1" x14ac:dyDescent="0.25">
      <c r="A56" s="78">
        <v>36</v>
      </c>
      <c r="B56" s="79" t="s">
        <v>1151</v>
      </c>
      <c r="C56" s="79">
        <f t="shared" si="1"/>
        <v>47771.62</v>
      </c>
      <c r="D56" s="80">
        <f t="shared" si="2"/>
        <v>47771.62</v>
      </c>
      <c r="E56" s="80">
        <f>12396.37+487.45</f>
        <v>12883.820000000002</v>
      </c>
      <c r="F56" s="80">
        <f>9487.8+400</f>
        <v>9887.7999999999993</v>
      </c>
      <c r="G56" s="80">
        <v>25000</v>
      </c>
      <c r="H56" s="80"/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75"/>
      <c r="Q56" s="19"/>
      <c r="R56" s="19"/>
    </row>
    <row r="57" spans="1:18" ht="67.5" customHeight="1" x14ac:dyDescent="0.25">
      <c r="A57" s="78">
        <v>37</v>
      </c>
      <c r="B57" s="79" t="s">
        <v>1152</v>
      </c>
      <c r="C57" s="79">
        <f t="shared" si="1"/>
        <v>8274.85</v>
      </c>
      <c r="D57" s="80">
        <f t="shared" si="2"/>
        <v>8274.85</v>
      </c>
      <c r="E57" s="80">
        <v>2829.83</v>
      </c>
      <c r="F57" s="80">
        <v>2445.02</v>
      </c>
      <c r="G57" s="80">
        <v>3000</v>
      </c>
      <c r="H57" s="80"/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75"/>
      <c r="Q57" s="19"/>
      <c r="R57" s="19"/>
    </row>
    <row r="58" spans="1:18" ht="33.75" customHeight="1" x14ac:dyDescent="0.25">
      <c r="A58" s="78">
        <v>38</v>
      </c>
      <c r="B58" s="79" t="s">
        <v>1153</v>
      </c>
      <c r="C58" s="79">
        <f t="shared" si="1"/>
        <v>29031.84</v>
      </c>
      <c r="D58" s="80">
        <f t="shared" si="2"/>
        <v>29031.84</v>
      </c>
      <c r="E58" s="80">
        <f>2795.41+6099.99+1100</f>
        <v>9995.4</v>
      </c>
      <c r="F58" s="80">
        <f>2386.44+6650</f>
        <v>9036.44</v>
      </c>
      <c r="G58" s="80">
        <v>10000</v>
      </c>
      <c r="H58" s="80"/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75"/>
      <c r="Q58" s="19"/>
      <c r="R58" s="19"/>
    </row>
    <row r="59" spans="1:18" ht="78.75" customHeight="1" x14ac:dyDescent="0.25">
      <c r="A59" s="78">
        <v>39</v>
      </c>
      <c r="B59" s="79" t="s">
        <v>1154</v>
      </c>
      <c r="C59" s="79">
        <f t="shared" si="1"/>
        <v>14654.89</v>
      </c>
      <c r="D59" s="80">
        <f t="shared" si="2"/>
        <v>14654.89</v>
      </c>
      <c r="E59" s="80">
        <v>4654.8900000000003</v>
      </c>
      <c r="F59" s="80">
        <v>5000</v>
      </c>
      <c r="G59" s="80">
        <v>5000</v>
      </c>
      <c r="H59" s="80"/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75"/>
      <c r="Q59" s="19"/>
      <c r="R59" s="19"/>
    </row>
    <row r="60" spans="1:18" ht="101.25" customHeight="1" x14ac:dyDescent="0.25">
      <c r="A60" s="78">
        <v>40</v>
      </c>
      <c r="B60" s="79" t="s">
        <v>952</v>
      </c>
      <c r="C60" s="79">
        <f t="shared" si="1"/>
        <v>4999.99</v>
      </c>
      <c r="D60" s="80">
        <f t="shared" si="2"/>
        <v>4999.99</v>
      </c>
      <c r="E60" s="80">
        <v>1499.99</v>
      </c>
      <c r="F60" s="80">
        <f>2000</f>
        <v>2000</v>
      </c>
      <c r="G60" s="80">
        <v>1500</v>
      </c>
      <c r="H60" s="80"/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75"/>
      <c r="Q60" s="19"/>
      <c r="R60" s="19"/>
    </row>
    <row r="61" spans="1:18" ht="67.5" customHeight="1" x14ac:dyDescent="0.25">
      <c r="A61" s="78">
        <v>41</v>
      </c>
      <c r="B61" s="79" t="s">
        <v>953</v>
      </c>
      <c r="C61" s="79">
        <f t="shared" si="1"/>
        <v>6000</v>
      </c>
      <c r="D61" s="80">
        <f t="shared" si="2"/>
        <v>6000</v>
      </c>
      <c r="E61" s="80">
        <v>2000</v>
      </c>
      <c r="F61" s="80">
        <v>2000</v>
      </c>
      <c r="G61" s="80">
        <v>2000</v>
      </c>
      <c r="H61" s="80"/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75"/>
      <c r="Q61" s="19"/>
      <c r="R61" s="19"/>
    </row>
    <row r="62" spans="1:18" ht="45" customHeight="1" x14ac:dyDescent="0.25">
      <c r="A62" s="78">
        <v>42</v>
      </c>
      <c r="B62" s="79" t="s">
        <v>892</v>
      </c>
      <c r="C62" s="79">
        <v>30405.7</v>
      </c>
      <c r="D62" s="80">
        <f>E62+F62+G62</f>
        <v>30405.7</v>
      </c>
      <c r="E62" s="80">
        <v>8505.7000000000007</v>
      </c>
      <c r="F62" s="80">
        <v>10950</v>
      </c>
      <c r="G62" s="80">
        <v>10950</v>
      </c>
      <c r="H62" s="80"/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75"/>
      <c r="Q62" s="19"/>
      <c r="R62" s="19"/>
    </row>
    <row r="63" spans="1:18" ht="33.75" customHeight="1" x14ac:dyDescent="0.25">
      <c r="A63" s="78">
        <v>43</v>
      </c>
      <c r="B63" s="79" t="s">
        <v>426</v>
      </c>
      <c r="C63" s="79">
        <f t="shared" si="1"/>
        <v>0</v>
      </c>
      <c r="D63" s="80">
        <f t="shared" si="2"/>
        <v>0</v>
      </c>
      <c r="E63" s="80">
        <v>0</v>
      </c>
      <c r="F63" s="80">
        <v>0</v>
      </c>
      <c r="G63" s="80">
        <v>0</v>
      </c>
      <c r="H63" s="80"/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75"/>
      <c r="Q63" s="19"/>
      <c r="R63" s="19"/>
    </row>
    <row r="64" spans="1:18" ht="22.5" customHeight="1" x14ac:dyDescent="0.25">
      <c r="A64" s="78">
        <v>44</v>
      </c>
      <c r="B64" s="79" t="s">
        <v>434</v>
      </c>
      <c r="C64" s="79">
        <f t="shared" si="1"/>
        <v>718.18000000000006</v>
      </c>
      <c r="D64" s="80">
        <f t="shared" si="2"/>
        <v>718.18000000000006</v>
      </c>
      <c r="E64" s="80">
        <v>118.18</v>
      </c>
      <c r="F64" s="80">
        <v>300</v>
      </c>
      <c r="G64" s="80">
        <v>300</v>
      </c>
      <c r="H64" s="80"/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75"/>
      <c r="Q64" s="19"/>
      <c r="R64" s="19"/>
    </row>
    <row r="65" spans="1:18" ht="45" customHeight="1" x14ac:dyDescent="0.25">
      <c r="A65" s="78">
        <v>45</v>
      </c>
      <c r="B65" s="79" t="s">
        <v>435</v>
      </c>
      <c r="C65" s="79">
        <f t="shared" si="1"/>
        <v>3967.09</v>
      </c>
      <c r="D65" s="80">
        <f t="shared" si="2"/>
        <v>3967.09</v>
      </c>
      <c r="E65" s="80">
        <v>278.44</v>
      </c>
      <c r="F65" s="80">
        <f>245+200+68.54+3175.11</f>
        <v>3688.65</v>
      </c>
      <c r="G65" s="80">
        <v>0</v>
      </c>
      <c r="H65" s="80"/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75"/>
      <c r="Q65" s="19"/>
      <c r="R65" s="19"/>
    </row>
    <row r="66" spans="1:18" ht="56.25" customHeight="1" x14ac:dyDescent="0.25">
      <c r="A66" s="78">
        <v>46</v>
      </c>
      <c r="B66" s="79" t="s">
        <v>437</v>
      </c>
      <c r="C66" s="79">
        <f t="shared" si="1"/>
        <v>3305.91</v>
      </c>
      <c r="D66" s="80">
        <f t="shared" si="2"/>
        <v>3305.91</v>
      </c>
      <c r="E66" s="80">
        <f>99.91+906</f>
        <v>1005.91</v>
      </c>
      <c r="F66" s="80">
        <f>1100+100</f>
        <v>1200</v>
      </c>
      <c r="G66" s="80">
        <v>1100</v>
      </c>
      <c r="H66" s="80"/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75"/>
      <c r="Q66" s="19"/>
      <c r="R66" s="19"/>
    </row>
    <row r="67" spans="1:18" ht="56.25" customHeight="1" x14ac:dyDescent="0.25">
      <c r="A67" s="78">
        <v>47</v>
      </c>
      <c r="B67" s="79" t="s">
        <v>1155</v>
      </c>
      <c r="C67" s="79">
        <f t="shared" si="1"/>
        <v>24118.309999999998</v>
      </c>
      <c r="D67" s="80">
        <f t="shared" si="2"/>
        <v>24118.309999999998</v>
      </c>
      <c r="E67" s="80">
        <f>163.12+5484+5771.19</f>
        <v>11418.31</v>
      </c>
      <c r="F67" s="80">
        <f>6700</f>
        <v>6700</v>
      </c>
      <c r="G67" s="80">
        <v>6000</v>
      </c>
      <c r="H67" s="80"/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75"/>
      <c r="Q67" s="19"/>
      <c r="R67" s="19"/>
    </row>
    <row r="68" spans="1:18" s="22" customFormat="1" ht="56.25" customHeight="1" x14ac:dyDescent="0.25">
      <c r="A68" s="78">
        <v>48</v>
      </c>
      <c r="B68" s="79" t="s">
        <v>894</v>
      </c>
      <c r="C68" s="79">
        <f t="shared" si="1"/>
        <v>22717.360000000001</v>
      </c>
      <c r="D68" s="80">
        <f t="shared" si="2"/>
        <v>22717.360000000001</v>
      </c>
      <c r="E68" s="80"/>
      <c r="F68" s="80">
        <f>17356.62+3728.74+282+1350</f>
        <v>22717.360000000001</v>
      </c>
      <c r="G68" s="80"/>
      <c r="H68" s="80"/>
      <c r="I68" s="80"/>
      <c r="J68" s="80"/>
      <c r="K68" s="80"/>
      <c r="L68" s="80"/>
      <c r="M68" s="80"/>
      <c r="N68" s="80"/>
      <c r="O68" s="80"/>
      <c r="P68" s="75"/>
      <c r="Q68" s="23"/>
      <c r="R68" s="23"/>
    </row>
    <row r="69" spans="1:18" ht="101.25" customHeight="1" x14ac:dyDescent="0.25">
      <c r="A69" s="78">
        <v>49</v>
      </c>
      <c r="B69" s="79" t="s">
        <v>893</v>
      </c>
      <c r="C69" s="79">
        <f t="shared" si="1"/>
        <v>6587.1900000000005</v>
      </c>
      <c r="D69" s="80">
        <f t="shared" si="2"/>
        <v>6587.1900000000005</v>
      </c>
      <c r="E69" s="80">
        <f>2214.83+872.36</f>
        <v>3087.19</v>
      </c>
      <c r="F69" s="80">
        <v>0</v>
      </c>
      <c r="G69" s="80">
        <v>3500</v>
      </c>
      <c r="H69" s="80"/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75"/>
      <c r="Q69" s="19"/>
      <c r="R69" s="19"/>
    </row>
    <row r="70" spans="1:18" s="29" customFormat="1" ht="52.5" customHeight="1" x14ac:dyDescent="0.25">
      <c r="A70" s="85"/>
      <c r="B70" s="157" t="s">
        <v>921</v>
      </c>
      <c r="C70" s="157"/>
      <c r="D70" s="157"/>
      <c r="E70" s="86"/>
      <c r="F70" s="86"/>
      <c r="G70" s="86"/>
      <c r="H70" s="86"/>
      <c r="I70" s="86"/>
      <c r="J70" s="86"/>
      <c r="K70" s="86"/>
      <c r="L70" s="156" t="s">
        <v>916</v>
      </c>
      <c r="M70" s="156"/>
      <c r="N70" s="156"/>
      <c r="O70" s="87"/>
      <c r="P70" s="88"/>
      <c r="Q70" s="31"/>
      <c r="R70" s="31"/>
    </row>
    <row r="71" spans="1:18" x14ac:dyDescent="0.25">
      <c r="A71" s="153" t="s">
        <v>882</v>
      </c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89"/>
      <c r="M71" s="154"/>
      <c r="N71" s="154"/>
      <c r="O71" s="154"/>
      <c r="P71" s="154"/>
      <c r="Q71" s="19"/>
      <c r="R71" s="19"/>
    </row>
    <row r="72" spans="1:18" x14ac:dyDescent="0.25">
      <c r="A72" s="149" t="s">
        <v>883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90"/>
      <c r="M72" s="150"/>
      <c r="N72" s="150"/>
      <c r="O72" s="150"/>
      <c r="P72" s="150"/>
      <c r="Q72" s="19"/>
      <c r="R72" s="19"/>
    </row>
    <row r="73" spans="1:18" x14ac:dyDescent="0.25">
      <c r="A73" s="149" t="s">
        <v>884</v>
      </c>
      <c r="B73" s="149"/>
      <c r="C73" s="149"/>
      <c r="D73" s="149"/>
      <c r="E73" s="149"/>
      <c r="F73" s="149"/>
      <c r="G73" s="149"/>
      <c r="H73" s="149"/>
      <c r="I73" s="149"/>
      <c r="J73" s="150"/>
      <c r="K73" s="150"/>
      <c r="L73" s="150"/>
      <c r="M73" s="150"/>
      <c r="N73" s="90"/>
      <c r="O73" s="150"/>
      <c r="P73" s="150"/>
      <c r="Q73" s="20"/>
      <c r="R73" s="19"/>
    </row>
    <row r="74" spans="1:18" x14ac:dyDescent="0.25">
      <c r="A74" s="149" t="s">
        <v>885</v>
      </c>
      <c r="B74" s="149"/>
      <c r="C74" s="149"/>
      <c r="D74" s="149"/>
      <c r="E74" s="149"/>
      <c r="F74" s="149"/>
      <c r="G74" s="149"/>
      <c r="H74" s="149"/>
      <c r="I74" s="149"/>
      <c r="J74" s="150"/>
      <c r="K74" s="150"/>
      <c r="L74" s="150"/>
      <c r="M74" s="150"/>
      <c r="N74" s="90"/>
      <c r="O74" s="150"/>
      <c r="P74" s="150"/>
      <c r="Q74" s="20"/>
      <c r="R74" s="19"/>
    </row>
  </sheetData>
  <mergeCells count="40">
    <mergeCell ref="Q10:Q11"/>
    <mergeCell ref="R10:R11"/>
    <mergeCell ref="D13:G14"/>
    <mergeCell ref="H13:K14"/>
    <mergeCell ref="L13:O14"/>
    <mergeCell ref="A6:P6"/>
    <mergeCell ref="A7:P7"/>
    <mergeCell ref="A8:P8"/>
    <mergeCell ref="A17:P17"/>
    <mergeCell ref="A18:P18"/>
    <mergeCell ref="H15:H16"/>
    <mergeCell ref="I15:K15"/>
    <mergeCell ref="L15:L16"/>
    <mergeCell ref="M15:O15"/>
    <mergeCell ref="A10:A16"/>
    <mergeCell ref="B10:B16"/>
    <mergeCell ref="P13:P15"/>
    <mergeCell ref="D15:D16"/>
    <mergeCell ref="C10:O10"/>
    <mergeCell ref="C11:O11"/>
    <mergeCell ref="P10:P11"/>
    <mergeCell ref="E15:G15"/>
    <mergeCell ref="C12:C16"/>
    <mergeCell ref="D12:O12"/>
    <mergeCell ref="A71:K71"/>
    <mergeCell ref="M71:N71"/>
    <mergeCell ref="O71:P71"/>
    <mergeCell ref="A36:P36"/>
    <mergeCell ref="A31:P31"/>
    <mergeCell ref="L70:N70"/>
    <mergeCell ref="B70:D70"/>
    <mergeCell ref="A74:I74"/>
    <mergeCell ref="J74:M74"/>
    <mergeCell ref="O74:P74"/>
    <mergeCell ref="A72:K72"/>
    <mergeCell ref="M72:N72"/>
    <mergeCell ref="O72:P72"/>
    <mergeCell ref="A73:I73"/>
    <mergeCell ref="J73:M73"/>
    <mergeCell ref="O73:P73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1"/>
  <sheetViews>
    <sheetView tabSelected="1" workbookViewId="0">
      <selection activeCell="L14" sqref="L14"/>
    </sheetView>
  </sheetViews>
  <sheetFormatPr defaultRowHeight="15" x14ac:dyDescent="0.25"/>
  <cols>
    <col min="2" max="2" width="9.140625" style="57"/>
    <col min="3" max="3" width="6.28515625" style="57" customWidth="1"/>
    <col min="4" max="5" width="20.28515625" style="57" customWidth="1"/>
    <col min="6" max="6" width="31" style="57" customWidth="1"/>
    <col min="7" max="7" width="20.28515625" style="57" customWidth="1"/>
    <col min="8" max="8" width="29.140625" style="57" customWidth="1"/>
    <col min="9" max="9" width="24" style="57" customWidth="1"/>
  </cols>
  <sheetData>
    <row r="1" spans="2:9" x14ac:dyDescent="0.25">
      <c r="G1" s="91" t="s">
        <v>922</v>
      </c>
      <c r="H1" s="91"/>
    </row>
    <row r="2" spans="2:9" x14ac:dyDescent="0.25">
      <c r="G2" s="91" t="s">
        <v>886</v>
      </c>
      <c r="H2" s="91"/>
    </row>
    <row r="3" spans="2:9" x14ac:dyDescent="0.25">
      <c r="G3" s="91" t="s">
        <v>1159</v>
      </c>
      <c r="H3" s="91"/>
    </row>
    <row r="4" spans="2:9" s="28" customFormat="1" x14ac:dyDescent="0.25">
      <c r="B4" s="57"/>
      <c r="C4" s="57"/>
      <c r="D4" s="57"/>
      <c r="E4" s="57"/>
      <c r="F4" s="57"/>
      <c r="G4" s="57"/>
      <c r="H4" s="57"/>
      <c r="I4" s="57"/>
    </row>
    <row r="5" spans="2:9" s="28" customFormat="1" x14ac:dyDescent="0.25">
      <c r="B5" s="57"/>
      <c r="C5" s="57"/>
      <c r="D5" s="135" t="s">
        <v>912</v>
      </c>
      <c r="E5" s="135"/>
      <c r="F5" s="135"/>
      <c r="G5" s="135"/>
      <c r="H5" s="135"/>
      <c r="I5" s="135"/>
    </row>
    <row r="6" spans="2:9" s="28" customFormat="1" x14ac:dyDescent="0.25">
      <c r="B6" s="57"/>
      <c r="C6" s="57"/>
      <c r="D6" s="135" t="s">
        <v>859</v>
      </c>
      <c r="E6" s="135"/>
      <c r="F6" s="135"/>
      <c r="G6" s="135"/>
      <c r="H6" s="135"/>
      <c r="I6" s="135"/>
    </row>
    <row r="7" spans="2:9" s="28" customFormat="1" x14ac:dyDescent="0.25">
      <c r="B7" s="57"/>
      <c r="C7" s="57"/>
      <c r="D7" s="57"/>
      <c r="E7" s="135" t="s">
        <v>860</v>
      </c>
      <c r="F7" s="135"/>
      <c r="G7" s="135"/>
      <c r="H7" s="135"/>
      <c r="I7" s="57"/>
    </row>
    <row r="9" spans="2:9" ht="28.5" customHeight="1" x14ac:dyDescent="0.25">
      <c r="C9" s="165" t="s">
        <v>0</v>
      </c>
      <c r="D9" s="165" t="s">
        <v>1</v>
      </c>
      <c r="E9" s="165" t="s">
        <v>2</v>
      </c>
      <c r="F9" s="165" t="s">
        <v>3</v>
      </c>
      <c r="G9" s="165" t="s">
        <v>4</v>
      </c>
      <c r="H9" s="165" t="s">
        <v>911</v>
      </c>
      <c r="I9" s="165" t="s">
        <v>5</v>
      </c>
    </row>
    <row r="10" spans="2:9" ht="60.75" customHeight="1" x14ac:dyDescent="0.25">
      <c r="C10" s="130"/>
      <c r="D10" s="130"/>
      <c r="E10" s="130"/>
      <c r="F10" s="130"/>
      <c r="G10" s="130"/>
      <c r="H10" s="186"/>
      <c r="I10" s="130"/>
    </row>
    <row r="11" spans="2:9" x14ac:dyDescent="0.25">
      <c r="C11" s="166">
        <v>1</v>
      </c>
      <c r="D11" s="167" t="s">
        <v>7</v>
      </c>
      <c r="E11" s="167" t="s">
        <v>8</v>
      </c>
      <c r="F11" s="167" t="s">
        <v>9</v>
      </c>
      <c r="G11" s="168" t="s">
        <v>10</v>
      </c>
      <c r="H11" s="171">
        <v>500</v>
      </c>
      <c r="I11" s="167" t="s">
        <v>11</v>
      </c>
    </row>
    <row r="12" spans="2:9" x14ac:dyDescent="0.25">
      <c r="C12" s="129"/>
      <c r="D12" s="132"/>
      <c r="E12" s="132"/>
      <c r="F12" s="132"/>
      <c r="G12" s="132"/>
      <c r="H12" s="173"/>
      <c r="I12" s="132"/>
    </row>
    <row r="13" spans="2:9" x14ac:dyDescent="0.25">
      <c r="C13" s="129"/>
      <c r="D13" s="132"/>
      <c r="E13" s="132"/>
      <c r="F13" s="127"/>
      <c r="G13" s="127"/>
      <c r="H13" s="172"/>
      <c r="I13" s="127"/>
    </row>
    <row r="14" spans="2:9" ht="75" x14ac:dyDescent="0.25">
      <c r="C14" s="129"/>
      <c r="D14" s="132"/>
      <c r="E14" s="127"/>
      <c r="F14" s="5" t="s">
        <v>13</v>
      </c>
      <c r="G14" s="92">
        <v>2025</v>
      </c>
      <c r="H14" s="25">
        <v>0</v>
      </c>
      <c r="I14" s="5" t="s">
        <v>14</v>
      </c>
    </row>
    <row r="15" spans="2:9" x14ac:dyDescent="0.25">
      <c r="C15" s="129"/>
      <c r="D15" s="132"/>
      <c r="E15" s="167" t="s">
        <v>672</v>
      </c>
      <c r="F15" s="167" t="s">
        <v>15</v>
      </c>
      <c r="G15" s="168" t="s">
        <v>10</v>
      </c>
      <c r="H15" s="171">
        <v>900</v>
      </c>
      <c r="I15" s="167" t="s">
        <v>16</v>
      </c>
    </row>
    <row r="16" spans="2:9" ht="119.25" customHeight="1" x14ac:dyDescent="0.25">
      <c r="C16" s="129"/>
      <c r="D16" s="132"/>
      <c r="E16" s="127"/>
      <c r="F16" s="127"/>
      <c r="G16" s="127"/>
      <c r="H16" s="172"/>
      <c r="I16" s="127"/>
    </row>
    <row r="17" spans="3:9" x14ac:dyDescent="0.25">
      <c r="C17" s="129"/>
      <c r="D17" s="132"/>
      <c r="E17" s="167" t="s">
        <v>17</v>
      </c>
      <c r="F17" s="167" t="s">
        <v>18</v>
      </c>
      <c r="G17" s="168" t="s">
        <v>10</v>
      </c>
      <c r="H17" s="171">
        <v>300</v>
      </c>
      <c r="I17" s="167" t="s">
        <v>19</v>
      </c>
    </row>
    <row r="18" spans="3:9" x14ac:dyDescent="0.25">
      <c r="C18" s="129"/>
      <c r="D18" s="132"/>
      <c r="E18" s="132"/>
      <c r="F18" s="132"/>
      <c r="G18" s="132"/>
      <c r="H18" s="173"/>
      <c r="I18" s="132"/>
    </row>
    <row r="19" spans="3:9" ht="57.75" customHeight="1" x14ac:dyDescent="0.25">
      <c r="C19" s="129"/>
      <c r="D19" s="132"/>
      <c r="E19" s="132"/>
      <c r="F19" s="132"/>
      <c r="G19" s="132"/>
      <c r="H19" s="173"/>
      <c r="I19" s="132"/>
    </row>
    <row r="20" spans="3:9" ht="30" customHeight="1" x14ac:dyDescent="0.25">
      <c r="C20" s="129"/>
      <c r="D20" s="132"/>
      <c r="E20" s="132"/>
      <c r="F20" s="127"/>
      <c r="G20" s="127"/>
      <c r="H20" s="172"/>
      <c r="I20" s="127"/>
    </row>
    <row r="21" spans="3:9" x14ac:dyDescent="0.25">
      <c r="C21" s="129"/>
      <c r="D21" s="132"/>
      <c r="E21" s="132"/>
      <c r="F21" s="167" t="s">
        <v>9</v>
      </c>
      <c r="G21" s="168" t="s">
        <v>10</v>
      </c>
      <c r="H21" s="171">
        <v>0</v>
      </c>
      <c r="I21" s="167" t="s">
        <v>11</v>
      </c>
    </row>
    <row r="22" spans="3:9" x14ac:dyDescent="0.25">
      <c r="C22" s="129"/>
      <c r="D22" s="132"/>
      <c r="E22" s="132"/>
      <c r="F22" s="132"/>
      <c r="G22" s="132"/>
      <c r="H22" s="173"/>
      <c r="I22" s="132"/>
    </row>
    <row r="23" spans="3:9" ht="57.75" customHeight="1" x14ac:dyDescent="0.25">
      <c r="C23" s="129"/>
      <c r="D23" s="132"/>
      <c r="E23" s="132"/>
      <c r="F23" s="127"/>
      <c r="G23" s="127"/>
      <c r="H23" s="172"/>
      <c r="I23" s="127"/>
    </row>
    <row r="24" spans="3:9" x14ac:dyDescent="0.25">
      <c r="C24" s="129"/>
      <c r="D24" s="132"/>
      <c r="E24" s="132"/>
      <c r="F24" s="167" t="s">
        <v>20</v>
      </c>
      <c r="G24" s="168" t="s">
        <v>10</v>
      </c>
      <c r="H24" s="171">
        <v>1000</v>
      </c>
      <c r="I24" s="167" t="s">
        <v>21</v>
      </c>
    </row>
    <row r="25" spans="3:9" x14ac:dyDescent="0.25">
      <c r="C25" s="129"/>
      <c r="D25" s="132"/>
      <c r="E25" s="132"/>
      <c r="F25" s="132"/>
      <c r="G25" s="132"/>
      <c r="H25" s="173"/>
      <c r="I25" s="132"/>
    </row>
    <row r="26" spans="3:9" ht="84" customHeight="1" x14ac:dyDescent="0.25">
      <c r="C26" s="129"/>
      <c r="D26" s="132"/>
      <c r="E26" s="132"/>
      <c r="F26" s="127"/>
      <c r="G26" s="127"/>
      <c r="H26" s="172"/>
      <c r="I26" s="127"/>
    </row>
    <row r="27" spans="3:9" ht="129" customHeight="1" x14ac:dyDescent="0.25">
      <c r="C27" s="130"/>
      <c r="D27" s="127"/>
      <c r="E27" s="127"/>
      <c r="F27" s="5" t="s">
        <v>22</v>
      </c>
      <c r="G27" s="5" t="s">
        <v>10</v>
      </c>
      <c r="H27" s="25">
        <v>900</v>
      </c>
      <c r="I27" s="5" t="s">
        <v>11</v>
      </c>
    </row>
    <row r="28" spans="3:9" ht="90" x14ac:dyDescent="0.25">
      <c r="C28" s="166">
        <v>2</v>
      </c>
      <c r="D28" s="167" t="s">
        <v>23</v>
      </c>
      <c r="E28" s="167" t="s">
        <v>24</v>
      </c>
      <c r="F28" s="5" t="s">
        <v>25</v>
      </c>
      <c r="G28" s="5" t="s">
        <v>10</v>
      </c>
      <c r="H28" s="25">
        <v>300</v>
      </c>
      <c r="I28" s="5" t="s">
        <v>26</v>
      </c>
    </row>
    <row r="29" spans="3:9" x14ac:dyDescent="0.25">
      <c r="C29" s="129"/>
      <c r="D29" s="132"/>
      <c r="E29" s="132"/>
      <c r="F29" s="167" t="s">
        <v>27</v>
      </c>
      <c r="G29" s="167" t="s">
        <v>10</v>
      </c>
      <c r="H29" s="171">
        <v>0</v>
      </c>
      <c r="I29" s="167" t="s">
        <v>28</v>
      </c>
    </row>
    <row r="30" spans="3:9" ht="78.75" customHeight="1" x14ac:dyDescent="0.25">
      <c r="C30" s="129"/>
      <c r="D30" s="132"/>
      <c r="E30" s="132"/>
      <c r="F30" s="127"/>
      <c r="G30" s="127"/>
      <c r="H30" s="172"/>
      <c r="I30" s="127"/>
    </row>
    <row r="31" spans="3:9" ht="75" x14ac:dyDescent="0.25">
      <c r="C31" s="130"/>
      <c r="D31" s="127"/>
      <c r="E31" s="127"/>
      <c r="F31" s="5" t="s">
        <v>29</v>
      </c>
      <c r="G31" s="5" t="s">
        <v>10</v>
      </c>
      <c r="H31" s="36">
        <v>3000</v>
      </c>
      <c r="I31" s="5" t="s">
        <v>14</v>
      </c>
    </row>
    <row r="32" spans="3:9" ht="45" x14ac:dyDescent="0.25">
      <c r="C32" s="166">
        <v>3</v>
      </c>
      <c r="D32" s="167" t="s">
        <v>30</v>
      </c>
      <c r="E32" s="167" t="s">
        <v>478</v>
      </c>
      <c r="F32" s="5" t="s">
        <v>31</v>
      </c>
      <c r="G32" s="5" t="s">
        <v>10</v>
      </c>
      <c r="H32" s="93">
        <v>18000</v>
      </c>
      <c r="I32" s="5" t="s">
        <v>32</v>
      </c>
    </row>
    <row r="33" spans="3:9" ht="45" x14ac:dyDescent="0.25">
      <c r="C33" s="129"/>
      <c r="D33" s="132"/>
      <c r="E33" s="132"/>
      <c r="F33" s="5" t="s">
        <v>660</v>
      </c>
      <c r="G33" s="5" t="s">
        <v>10</v>
      </c>
      <c r="H33" s="36">
        <v>20000</v>
      </c>
      <c r="I33" s="5" t="s">
        <v>32</v>
      </c>
    </row>
    <row r="34" spans="3:9" ht="140.25" customHeight="1" x14ac:dyDescent="0.25">
      <c r="C34" s="129"/>
      <c r="D34" s="132"/>
      <c r="E34" s="127"/>
      <c r="F34" s="5" t="s">
        <v>33</v>
      </c>
      <c r="G34" s="5" t="s">
        <v>10</v>
      </c>
      <c r="H34" s="36">
        <v>20000</v>
      </c>
      <c r="I34" s="5" t="s">
        <v>32</v>
      </c>
    </row>
    <row r="35" spans="3:9" ht="90" x14ac:dyDescent="0.25">
      <c r="C35" s="129"/>
      <c r="D35" s="132"/>
      <c r="E35" s="5" t="s">
        <v>34</v>
      </c>
      <c r="F35" s="5" t="s">
        <v>35</v>
      </c>
      <c r="G35" s="5" t="s">
        <v>10</v>
      </c>
      <c r="H35" s="36">
        <v>400</v>
      </c>
      <c r="I35" s="5" t="s">
        <v>36</v>
      </c>
    </row>
    <row r="36" spans="3:9" x14ac:dyDescent="0.25">
      <c r="C36" s="129"/>
      <c r="D36" s="132"/>
      <c r="E36" s="168" t="s">
        <v>37</v>
      </c>
      <c r="F36" s="167" t="s">
        <v>897</v>
      </c>
      <c r="G36" s="167" t="s">
        <v>10</v>
      </c>
      <c r="H36" s="171">
        <v>340000</v>
      </c>
      <c r="I36" s="167" t="s">
        <v>36</v>
      </c>
    </row>
    <row r="37" spans="3:9" ht="203.25" customHeight="1" x14ac:dyDescent="0.25">
      <c r="C37" s="129"/>
      <c r="D37" s="132"/>
      <c r="E37" s="169"/>
      <c r="F37" s="127"/>
      <c r="G37" s="127"/>
      <c r="H37" s="172"/>
      <c r="I37" s="127"/>
    </row>
    <row r="38" spans="3:9" ht="30" x14ac:dyDescent="0.25">
      <c r="C38" s="129"/>
      <c r="D38" s="132"/>
      <c r="E38" s="169"/>
      <c r="F38" s="167" t="s">
        <v>38</v>
      </c>
      <c r="G38" s="167" t="s">
        <v>10</v>
      </c>
      <c r="H38" s="171">
        <v>400</v>
      </c>
      <c r="I38" s="5" t="s">
        <v>39</v>
      </c>
    </row>
    <row r="39" spans="3:9" ht="30" x14ac:dyDescent="0.25">
      <c r="C39" s="129"/>
      <c r="D39" s="132"/>
      <c r="E39" s="169"/>
      <c r="F39" s="132"/>
      <c r="G39" s="132"/>
      <c r="H39" s="173"/>
      <c r="I39" s="5" t="s">
        <v>40</v>
      </c>
    </row>
    <row r="40" spans="3:9" ht="75" x14ac:dyDescent="0.25">
      <c r="C40" s="129"/>
      <c r="D40" s="132"/>
      <c r="E40" s="169"/>
      <c r="F40" s="127"/>
      <c r="G40" s="127"/>
      <c r="H40" s="172"/>
      <c r="I40" s="5" t="s">
        <v>690</v>
      </c>
    </row>
    <row r="41" spans="3:9" ht="30" x14ac:dyDescent="0.25">
      <c r="C41" s="129"/>
      <c r="D41" s="132"/>
      <c r="E41" s="169"/>
      <c r="F41" s="167" t="s">
        <v>41</v>
      </c>
      <c r="G41" s="167" t="s">
        <v>10</v>
      </c>
      <c r="H41" s="171">
        <v>300</v>
      </c>
      <c r="I41" s="5" t="s">
        <v>32</v>
      </c>
    </row>
    <row r="42" spans="3:9" ht="30" x14ac:dyDescent="0.25">
      <c r="C42" s="129"/>
      <c r="D42" s="132"/>
      <c r="E42" s="169"/>
      <c r="F42" s="127"/>
      <c r="G42" s="127"/>
      <c r="H42" s="172"/>
      <c r="I42" s="5" t="s">
        <v>36</v>
      </c>
    </row>
    <row r="43" spans="3:9" ht="60" customHeight="1" x14ac:dyDescent="0.25">
      <c r="C43" s="129"/>
      <c r="D43" s="132"/>
      <c r="E43" s="169"/>
      <c r="F43" s="167" t="s">
        <v>42</v>
      </c>
      <c r="G43" s="167" t="s">
        <v>10</v>
      </c>
      <c r="H43" s="171">
        <v>200</v>
      </c>
      <c r="I43" s="167" t="s">
        <v>43</v>
      </c>
    </row>
    <row r="44" spans="3:9" x14ac:dyDescent="0.25">
      <c r="C44" s="129"/>
      <c r="D44" s="132"/>
      <c r="E44" s="169"/>
      <c r="F44" s="127"/>
      <c r="G44" s="127"/>
      <c r="H44" s="172"/>
      <c r="I44" s="127"/>
    </row>
    <row r="45" spans="3:9" x14ac:dyDescent="0.25">
      <c r="C45" s="129"/>
      <c r="D45" s="132"/>
      <c r="E45" s="169"/>
      <c r="F45" s="167" t="s">
        <v>44</v>
      </c>
      <c r="G45" s="167" t="s">
        <v>10</v>
      </c>
      <c r="H45" s="171">
        <v>700000</v>
      </c>
      <c r="I45" s="167" t="s">
        <v>45</v>
      </c>
    </row>
    <row r="46" spans="3:9" x14ac:dyDescent="0.25">
      <c r="C46" s="129"/>
      <c r="D46" s="132"/>
      <c r="E46" s="169"/>
      <c r="F46" s="127"/>
      <c r="G46" s="127"/>
      <c r="H46" s="172"/>
      <c r="I46" s="127"/>
    </row>
    <row r="47" spans="3:9" ht="75" x14ac:dyDescent="0.25">
      <c r="C47" s="129"/>
      <c r="D47" s="132"/>
      <c r="E47" s="169"/>
      <c r="F47" s="5" t="s">
        <v>46</v>
      </c>
      <c r="G47" s="5" t="s">
        <v>10</v>
      </c>
      <c r="H47" s="25">
        <v>20000</v>
      </c>
      <c r="I47" s="5" t="s">
        <v>45</v>
      </c>
    </row>
    <row r="48" spans="3:9" ht="120" x14ac:dyDescent="0.25">
      <c r="C48" s="129"/>
      <c r="D48" s="132"/>
      <c r="E48" s="170"/>
      <c r="F48" s="34" t="s">
        <v>830</v>
      </c>
      <c r="G48" s="34" t="s">
        <v>211</v>
      </c>
      <c r="H48" s="36">
        <v>31637.593000000001</v>
      </c>
      <c r="I48" s="34" t="s">
        <v>45</v>
      </c>
    </row>
    <row r="49" spans="3:9" x14ac:dyDescent="0.25">
      <c r="C49" s="129"/>
      <c r="D49" s="132"/>
      <c r="E49" s="167" t="s">
        <v>47</v>
      </c>
      <c r="F49" s="167" t="s">
        <v>48</v>
      </c>
      <c r="G49" s="167" t="s">
        <v>10</v>
      </c>
      <c r="H49" s="171">
        <v>1200</v>
      </c>
      <c r="I49" s="167" t="s">
        <v>49</v>
      </c>
    </row>
    <row r="50" spans="3:9" x14ac:dyDescent="0.25">
      <c r="C50" s="129"/>
      <c r="D50" s="132"/>
      <c r="E50" s="132"/>
      <c r="F50" s="132"/>
      <c r="G50" s="132"/>
      <c r="H50" s="173"/>
      <c r="I50" s="132"/>
    </row>
    <row r="51" spans="3:9" ht="33" customHeight="1" x14ac:dyDescent="0.25">
      <c r="C51" s="130"/>
      <c r="D51" s="127"/>
      <c r="E51" s="127"/>
      <c r="F51" s="127"/>
      <c r="G51" s="127"/>
      <c r="H51" s="172"/>
      <c r="I51" s="127"/>
    </row>
    <row r="52" spans="3:9" x14ac:dyDescent="0.25">
      <c r="C52" s="166">
        <v>4</v>
      </c>
      <c r="D52" s="167" t="s">
        <v>50</v>
      </c>
      <c r="E52" s="167" t="s">
        <v>51</v>
      </c>
      <c r="F52" s="167" t="s">
        <v>52</v>
      </c>
      <c r="G52" s="167" t="s">
        <v>10</v>
      </c>
      <c r="H52" s="171">
        <v>1000</v>
      </c>
      <c r="I52" s="167" t="s">
        <v>43</v>
      </c>
    </row>
    <row r="53" spans="3:9" ht="54.75" customHeight="1" x14ac:dyDescent="0.25">
      <c r="C53" s="129"/>
      <c r="D53" s="132"/>
      <c r="E53" s="132"/>
      <c r="F53" s="127"/>
      <c r="G53" s="127"/>
      <c r="H53" s="172"/>
      <c r="I53" s="127"/>
    </row>
    <row r="54" spans="3:9" ht="60" x14ac:dyDescent="0.25">
      <c r="C54" s="129"/>
      <c r="D54" s="132"/>
      <c r="E54" s="132"/>
      <c r="F54" s="5" t="s">
        <v>54</v>
      </c>
      <c r="G54" s="5" t="s">
        <v>10</v>
      </c>
      <c r="H54" s="25">
        <v>900</v>
      </c>
      <c r="I54" s="5" t="s">
        <v>43</v>
      </c>
    </row>
    <row r="55" spans="3:9" ht="27.75" customHeight="1" x14ac:dyDescent="0.25">
      <c r="C55" s="129"/>
      <c r="D55" s="132"/>
      <c r="E55" s="132"/>
      <c r="F55" s="167" t="s">
        <v>55</v>
      </c>
      <c r="G55" s="167" t="s">
        <v>10</v>
      </c>
      <c r="H55" s="171">
        <v>69325.399999999994</v>
      </c>
      <c r="I55" s="167" t="s">
        <v>36</v>
      </c>
    </row>
    <row r="56" spans="3:9" ht="60" customHeight="1" x14ac:dyDescent="0.25">
      <c r="C56" s="129"/>
      <c r="D56" s="132"/>
      <c r="E56" s="132"/>
      <c r="F56" s="127"/>
      <c r="G56" s="127"/>
      <c r="H56" s="172"/>
      <c r="I56" s="127"/>
    </row>
    <row r="57" spans="3:9" x14ac:dyDescent="0.25">
      <c r="C57" s="129"/>
      <c r="D57" s="132"/>
      <c r="E57" s="132"/>
      <c r="F57" s="167" t="s">
        <v>56</v>
      </c>
      <c r="G57" s="167" t="s">
        <v>10</v>
      </c>
      <c r="H57" s="171">
        <v>2383.3000000000002</v>
      </c>
      <c r="I57" s="167" t="s">
        <v>36</v>
      </c>
    </row>
    <row r="58" spans="3:9" ht="95.25" customHeight="1" x14ac:dyDescent="0.25">
      <c r="C58" s="129"/>
      <c r="D58" s="132"/>
      <c r="E58" s="132"/>
      <c r="F58" s="127"/>
      <c r="G58" s="127"/>
      <c r="H58" s="172"/>
      <c r="I58" s="127"/>
    </row>
    <row r="59" spans="3:9" x14ac:dyDescent="0.25">
      <c r="C59" s="129"/>
      <c r="D59" s="132"/>
      <c r="E59" s="132"/>
      <c r="F59" s="167" t="s">
        <v>57</v>
      </c>
      <c r="G59" s="167" t="s">
        <v>10</v>
      </c>
      <c r="H59" s="171">
        <v>2000</v>
      </c>
      <c r="I59" s="167" t="s">
        <v>36</v>
      </c>
    </row>
    <row r="60" spans="3:9" ht="76.5" customHeight="1" x14ac:dyDescent="0.25">
      <c r="C60" s="130"/>
      <c r="D60" s="127"/>
      <c r="E60" s="127"/>
      <c r="F60" s="127"/>
      <c r="G60" s="127"/>
      <c r="H60" s="172"/>
      <c r="I60" s="127"/>
    </row>
    <row r="61" spans="3:9" x14ac:dyDescent="0.25">
      <c r="C61" s="166">
        <v>5</v>
      </c>
      <c r="D61" s="174" t="s">
        <v>58</v>
      </c>
      <c r="E61" s="167" t="s">
        <v>59</v>
      </c>
      <c r="F61" s="167" t="s">
        <v>60</v>
      </c>
      <c r="G61" s="167" t="s">
        <v>10</v>
      </c>
      <c r="H61" s="171">
        <v>150</v>
      </c>
      <c r="I61" s="167" t="s">
        <v>61</v>
      </c>
    </row>
    <row r="62" spans="3:9" x14ac:dyDescent="0.25">
      <c r="C62" s="129"/>
      <c r="D62" s="132"/>
      <c r="E62" s="132"/>
      <c r="F62" s="132"/>
      <c r="G62" s="132"/>
      <c r="H62" s="173"/>
      <c r="I62" s="132"/>
    </row>
    <row r="63" spans="3:9" x14ac:dyDescent="0.25">
      <c r="C63" s="129"/>
      <c r="D63" s="132"/>
      <c r="E63" s="127"/>
      <c r="F63" s="127"/>
      <c r="G63" s="127"/>
      <c r="H63" s="172"/>
      <c r="I63" s="127"/>
    </row>
    <row r="64" spans="3:9" ht="75" x14ac:dyDescent="0.25">
      <c r="C64" s="129"/>
      <c r="D64" s="132"/>
      <c r="E64" s="167" t="s">
        <v>908</v>
      </c>
      <c r="F64" s="167" t="s">
        <v>63</v>
      </c>
      <c r="G64" s="167" t="s">
        <v>10</v>
      </c>
      <c r="H64" s="171">
        <v>200</v>
      </c>
      <c r="I64" s="5" t="s">
        <v>14</v>
      </c>
    </row>
    <row r="65" spans="3:9" ht="30" x14ac:dyDescent="0.25">
      <c r="C65" s="129"/>
      <c r="D65" s="132"/>
      <c r="E65" s="132"/>
      <c r="F65" s="127"/>
      <c r="G65" s="127"/>
      <c r="H65" s="172"/>
      <c r="I65" s="5" t="s">
        <v>64</v>
      </c>
    </row>
    <row r="66" spans="3:9" x14ac:dyDescent="0.25">
      <c r="C66" s="129"/>
      <c r="D66" s="132"/>
      <c r="E66" s="132"/>
      <c r="F66" s="167" t="s">
        <v>65</v>
      </c>
      <c r="G66" s="167" t="s">
        <v>10</v>
      </c>
      <c r="H66" s="171">
        <v>2450</v>
      </c>
      <c r="I66" s="167" t="s">
        <v>14</v>
      </c>
    </row>
    <row r="67" spans="3:9" ht="64.5" customHeight="1" x14ac:dyDescent="0.25">
      <c r="C67" s="129"/>
      <c r="D67" s="132"/>
      <c r="E67" s="127"/>
      <c r="F67" s="127"/>
      <c r="G67" s="127"/>
      <c r="H67" s="172"/>
      <c r="I67" s="127"/>
    </row>
    <row r="68" spans="3:9" x14ac:dyDescent="0.25">
      <c r="C68" s="129"/>
      <c r="D68" s="132"/>
      <c r="E68" s="167" t="s">
        <v>66</v>
      </c>
      <c r="F68" s="167" t="s">
        <v>65</v>
      </c>
      <c r="G68" s="167" t="s">
        <v>10</v>
      </c>
      <c r="H68" s="171">
        <v>0</v>
      </c>
      <c r="I68" s="167" t="s">
        <v>14</v>
      </c>
    </row>
    <row r="69" spans="3:9" ht="66.75" customHeight="1" x14ac:dyDescent="0.25">
      <c r="C69" s="129"/>
      <c r="D69" s="132"/>
      <c r="E69" s="132"/>
      <c r="F69" s="127"/>
      <c r="G69" s="127"/>
      <c r="H69" s="172"/>
      <c r="I69" s="127"/>
    </row>
    <row r="70" spans="3:9" ht="75" x14ac:dyDescent="0.25">
      <c r="C70" s="129"/>
      <c r="D70" s="132"/>
      <c r="E70" s="132"/>
      <c r="F70" s="5" t="s">
        <v>67</v>
      </c>
      <c r="G70" s="5" t="s">
        <v>10</v>
      </c>
      <c r="H70" s="25">
        <v>400</v>
      </c>
      <c r="I70" s="5" t="s">
        <v>14</v>
      </c>
    </row>
    <row r="71" spans="3:9" ht="45" x14ac:dyDescent="0.25">
      <c r="C71" s="166">
        <v>6</v>
      </c>
      <c r="D71" s="167" t="s">
        <v>68</v>
      </c>
      <c r="E71" s="167" t="s">
        <v>69</v>
      </c>
      <c r="F71" s="5" t="s">
        <v>70</v>
      </c>
      <c r="G71" s="5" t="s">
        <v>10</v>
      </c>
      <c r="H71" s="25">
        <v>3000</v>
      </c>
      <c r="I71" s="5" t="s">
        <v>11</v>
      </c>
    </row>
    <row r="72" spans="3:9" ht="37.5" customHeight="1" x14ac:dyDescent="0.25">
      <c r="C72" s="129"/>
      <c r="D72" s="132"/>
      <c r="E72" s="132"/>
      <c r="F72" s="167" t="s">
        <v>71</v>
      </c>
      <c r="G72" s="167" t="s">
        <v>10</v>
      </c>
      <c r="H72" s="171">
        <v>7500</v>
      </c>
      <c r="I72" s="167" t="s">
        <v>11</v>
      </c>
    </row>
    <row r="73" spans="3:9" ht="45" customHeight="1" x14ac:dyDescent="0.25">
      <c r="C73" s="129"/>
      <c r="D73" s="132"/>
      <c r="E73" s="132"/>
      <c r="F73" s="127"/>
      <c r="G73" s="127"/>
      <c r="H73" s="172"/>
      <c r="I73" s="127"/>
    </row>
    <row r="74" spans="3:9" ht="37.5" customHeight="1" x14ac:dyDescent="0.25">
      <c r="C74" s="129"/>
      <c r="D74" s="132"/>
      <c r="E74" s="132"/>
      <c r="F74" s="167" t="s">
        <v>72</v>
      </c>
      <c r="G74" s="167" t="s">
        <v>10</v>
      </c>
      <c r="H74" s="171">
        <v>200</v>
      </c>
      <c r="I74" s="167" t="s">
        <v>11</v>
      </c>
    </row>
    <row r="75" spans="3:9" ht="63.75" customHeight="1" x14ac:dyDescent="0.25">
      <c r="C75" s="129"/>
      <c r="D75" s="132"/>
      <c r="E75" s="132"/>
      <c r="F75" s="127"/>
      <c r="G75" s="127"/>
      <c r="H75" s="172"/>
      <c r="I75" s="127"/>
    </row>
    <row r="76" spans="3:9" ht="45" x14ac:dyDescent="0.25">
      <c r="C76" s="129"/>
      <c r="D76" s="132"/>
      <c r="E76" s="127"/>
      <c r="F76" s="5" t="s">
        <v>73</v>
      </c>
      <c r="G76" s="5" t="s">
        <v>10</v>
      </c>
      <c r="H76" s="92">
        <v>0</v>
      </c>
      <c r="I76" s="5" t="s">
        <v>11</v>
      </c>
    </row>
    <row r="77" spans="3:9" ht="75" x14ac:dyDescent="0.25">
      <c r="C77" s="129"/>
      <c r="D77" s="132"/>
      <c r="E77" s="5" t="s">
        <v>74</v>
      </c>
      <c r="F77" s="5" t="s">
        <v>75</v>
      </c>
      <c r="G77" s="5" t="s">
        <v>10</v>
      </c>
      <c r="H77" s="25">
        <v>0</v>
      </c>
      <c r="I77" s="5" t="s">
        <v>11</v>
      </c>
    </row>
    <row r="78" spans="3:9" x14ac:dyDescent="0.25">
      <c r="C78" s="129"/>
      <c r="D78" s="132"/>
      <c r="E78" s="167" t="s">
        <v>76</v>
      </c>
      <c r="F78" s="167" t="s">
        <v>881</v>
      </c>
      <c r="G78" s="167" t="s">
        <v>10</v>
      </c>
      <c r="H78" s="171">
        <v>550</v>
      </c>
      <c r="I78" s="167" t="s">
        <v>11</v>
      </c>
    </row>
    <row r="79" spans="3:9" ht="90" customHeight="1" x14ac:dyDescent="0.25">
      <c r="C79" s="130"/>
      <c r="D79" s="127"/>
      <c r="E79" s="127"/>
      <c r="F79" s="127"/>
      <c r="G79" s="127"/>
      <c r="H79" s="172"/>
      <c r="I79" s="127"/>
    </row>
    <row r="80" spans="3:9" ht="75" x14ac:dyDescent="0.25">
      <c r="C80" s="166">
        <v>7</v>
      </c>
      <c r="D80" s="167" t="s">
        <v>77</v>
      </c>
      <c r="E80" s="167" t="s">
        <v>78</v>
      </c>
      <c r="F80" s="167" t="s">
        <v>79</v>
      </c>
      <c r="G80" s="167" t="s">
        <v>10</v>
      </c>
      <c r="H80" s="171">
        <v>1200</v>
      </c>
      <c r="I80" s="5" t="s">
        <v>80</v>
      </c>
    </row>
    <row r="81" spans="3:9" ht="40.5" customHeight="1" x14ac:dyDescent="0.25">
      <c r="C81" s="129"/>
      <c r="D81" s="132"/>
      <c r="E81" s="132"/>
      <c r="F81" s="127"/>
      <c r="G81" s="127"/>
      <c r="H81" s="172"/>
      <c r="I81" s="5" t="s">
        <v>81</v>
      </c>
    </row>
    <row r="82" spans="3:9" x14ac:dyDescent="0.25">
      <c r="C82" s="129"/>
      <c r="D82" s="132"/>
      <c r="E82" s="132"/>
      <c r="F82" s="167" t="s">
        <v>82</v>
      </c>
      <c r="G82" s="167" t="s">
        <v>10</v>
      </c>
      <c r="H82" s="171">
        <v>1500</v>
      </c>
      <c r="I82" s="167" t="s">
        <v>45</v>
      </c>
    </row>
    <row r="83" spans="3:9" ht="89.25" customHeight="1" x14ac:dyDescent="0.25">
      <c r="C83" s="129"/>
      <c r="D83" s="132"/>
      <c r="E83" s="132"/>
      <c r="F83" s="127"/>
      <c r="G83" s="127"/>
      <c r="H83" s="172"/>
      <c r="I83" s="127"/>
    </row>
    <row r="84" spans="3:9" ht="105" x14ac:dyDescent="0.25">
      <c r="C84" s="129"/>
      <c r="D84" s="132"/>
      <c r="E84" s="132"/>
      <c r="F84" s="5" t="s">
        <v>83</v>
      </c>
      <c r="G84" s="5" t="s">
        <v>10</v>
      </c>
      <c r="H84" s="25">
        <v>20000</v>
      </c>
      <c r="I84" s="5" t="s">
        <v>84</v>
      </c>
    </row>
    <row r="85" spans="3:9" ht="75" x14ac:dyDescent="0.25">
      <c r="C85" s="129"/>
      <c r="D85" s="132"/>
      <c r="E85" s="132"/>
      <c r="F85" s="5" t="s">
        <v>85</v>
      </c>
      <c r="G85" s="5" t="s">
        <v>10</v>
      </c>
      <c r="H85" s="25">
        <v>9000</v>
      </c>
      <c r="I85" s="5" t="s">
        <v>86</v>
      </c>
    </row>
    <row r="86" spans="3:9" ht="90" x14ac:dyDescent="0.25">
      <c r="C86" s="129"/>
      <c r="D86" s="132"/>
      <c r="E86" s="132"/>
      <c r="F86" s="5" t="s">
        <v>87</v>
      </c>
      <c r="G86" s="5" t="s">
        <v>10</v>
      </c>
      <c r="H86" s="25">
        <v>9000</v>
      </c>
      <c r="I86" s="5" t="s">
        <v>88</v>
      </c>
    </row>
    <row r="87" spans="3:9" ht="75" x14ac:dyDescent="0.25">
      <c r="C87" s="129"/>
      <c r="D87" s="132"/>
      <c r="E87" s="132"/>
      <c r="F87" s="5" t="s">
        <v>89</v>
      </c>
      <c r="G87" s="167" t="s">
        <v>10</v>
      </c>
      <c r="H87" s="171">
        <v>6000</v>
      </c>
      <c r="I87" s="167" t="s">
        <v>88</v>
      </c>
    </row>
    <row r="88" spans="3:9" ht="30" x14ac:dyDescent="0.25">
      <c r="C88" s="129"/>
      <c r="D88" s="132"/>
      <c r="E88" s="132"/>
      <c r="F88" s="5" t="s">
        <v>90</v>
      </c>
      <c r="G88" s="132"/>
      <c r="H88" s="173"/>
      <c r="I88" s="132"/>
    </row>
    <row r="89" spans="3:9" x14ac:dyDescent="0.25">
      <c r="C89" s="129"/>
      <c r="D89" s="132"/>
      <c r="E89" s="132"/>
      <c r="F89" s="5" t="s">
        <v>91</v>
      </c>
      <c r="G89" s="127"/>
      <c r="H89" s="172"/>
      <c r="I89" s="127"/>
    </row>
    <row r="90" spans="3:9" ht="45" x14ac:dyDescent="0.25">
      <c r="C90" s="129"/>
      <c r="D90" s="132"/>
      <c r="E90" s="132"/>
      <c r="F90" s="5" t="s">
        <v>92</v>
      </c>
      <c r="G90" s="167" t="s">
        <v>10</v>
      </c>
      <c r="H90" s="171">
        <v>8000</v>
      </c>
      <c r="I90" s="167" t="s">
        <v>88</v>
      </c>
    </row>
    <row r="91" spans="3:9" ht="30" x14ac:dyDescent="0.25">
      <c r="C91" s="129"/>
      <c r="D91" s="132"/>
      <c r="E91" s="132"/>
      <c r="F91" s="5" t="s">
        <v>731</v>
      </c>
      <c r="G91" s="132"/>
      <c r="H91" s="173"/>
      <c r="I91" s="132"/>
    </row>
    <row r="92" spans="3:9" ht="30" x14ac:dyDescent="0.25">
      <c r="C92" s="129"/>
      <c r="D92" s="132"/>
      <c r="E92" s="132"/>
      <c r="F92" s="5" t="s">
        <v>93</v>
      </c>
      <c r="G92" s="132"/>
      <c r="H92" s="173"/>
      <c r="I92" s="132"/>
    </row>
    <row r="93" spans="3:9" ht="30" x14ac:dyDescent="0.25">
      <c r="C93" s="129"/>
      <c r="D93" s="132"/>
      <c r="E93" s="132"/>
      <c r="F93" s="5" t="s">
        <v>94</v>
      </c>
      <c r="G93" s="132"/>
      <c r="H93" s="173"/>
      <c r="I93" s="132"/>
    </row>
    <row r="94" spans="3:9" ht="30" x14ac:dyDescent="0.25">
      <c r="C94" s="129"/>
      <c r="D94" s="132"/>
      <c r="E94" s="132"/>
      <c r="F94" s="5" t="s">
        <v>95</v>
      </c>
      <c r="G94" s="132"/>
      <c r="H94" s="173"/>
      <c r="I94" s="132"/>
    </row>
    <row r="95" spans="3:9" ht="30" x14ac:dyDescent="0.25">
      <c r="C95" s="129"/>
      <c r="D95" s="132"/>
      <c r="E95" s="132"/>
      <c r="F95" s="5" t="s">
        <v>96</v>
      </c>
      <c r="G95" s="132"/>
      <c r="H95" s="173"/>
      <c r="I95" s="132"/>
    </row>
    <row r="96" spans="3:9" ht="30" x14ac:dyDescent="0.25">
      <c r="C96" s="129"/>
      <c r="D96" s="132"/>
      <c r="E96" s="132"/>
      <c r="F96" s="5" t="s">
        <v>97</v>
      </c>
      <c r="G96" s="132"/>
      <c r="H96" s="173"/>
      <c r="I96" s="132"/>
    </row>
    <row r="97" spans="3:9" x14ac:dyDescent="0.25">
      <c r="C97" s="129"/>
      <c r="D97" s="132"/>
      <c r="E97" s="132"/>
      <c r="F97" s="5" t="s">
        <v>98</v>
      </c>
      <c r="G97" s="132"/>
      <c r="H97" s="173"/>
      <c r="I97" s="132"/>
    </row>
    <row r="98" spans="3:9" x14ac:dyDescent="0.25">
      <c r="C98" s="129"/>
      <c r="D98" s="132"/>
      <c r="E98" s="132"/>
      <c r="F98" s="5" t="s">
        <v>99</v>
      </c>
      <c r="G98" s="132"/>
      <c r="H98" s="173"/>
      <c r="I98" s="132"/>
    </row>
    <row r="99" spans="3:9" ht="30" x14ac:dyDescent="0.25">
      <c r="C99" s="129"/>
      <c r="D99" s="132"/>
      <c r="E99" s="132"/>
      <c r="F99" s="5" t="s">
        <v>100</v>
      </c>
      <c r="G99" s="132"/>
      <c r="H99" s="173"/>
      <c r="I99" s="132"/>
    </row>
    <row r="100" spans="3:9" ht="30" x14ac:dyDescent="0.25">
      <c r="C100" s="129"/>
      <c r="D100" s="132"/>
      <c r="E100" s="132"/>
      <c r="F100" s="5" t="s">
        <v>101</v>
      </c>
      <c r="G100" s="132"/>
      <c r="H100" s="173"/>
      <c r="I100" s="132"/>
    </row>
    <row r="101" spans="3:9" x14ac:dyDescent="0.25">
      <c r="C101" s="129"/>
      <c r="D101" s="132"/>
      <c r="E101" s="132"/>
      <c r="F101" s="5" t="s">
        <v>102</v>
      </c>
      <c r="G101" s="132"/>
      <c r="H101" s="173"/>
      <c r="I101" s="132"/>
    </row>
    <row r="102" spans="3:9" x14ac:dyDescent="0.25">
      <c r="C102" s="129"/>
      <c r="D102" s="132"/>
      <c r="E102" s="132"/>
      <c r="F102" s="5" t="s">
        <v>103</v>
      </c>
      <c r="G102" s="132"/>
      <c r="H102" s="173"/>
      <c r="I102" s="132"/>
    </row>
    <row r="103" spans="3:9" ht="30" x14ac:dyDescent="0.25">
      <c r="C103" s="129"/>
      <c r="D103" s="132"/>
      <c r="E103" s="132"/>
      <c r="F103" s="5" t="s">
        <v>104</v>
      </c>
      <c r="G103" s="132"/>
      <c r="H103" s="173"/>
      <c r="I103" s="132"/>
    </row>
    <row r="104" spans="3:9" ht="30" x14ac:dyDescent="0.25">
      <c r="C104" s="129"/>
      <c r="D104" s="132"/>
      <c r="E104" s="132"/>
      <c r="F104" s="5" t="s">
        <v>105</v>
      </c>
      <c r="G104" s="132"/>
      <c r="H104" s="173"/>
      <c r="I104" s="132"/>
    </row>
    <row r="105" spans="3:9" ht="30" x14ac:dyDescent="0.25">
      <c r="C105" s="129"/>
      <c r="D105" s="132"/>
      <c r="E105" s="132"/>
      <c r="F105" s="5" t="s">
        <v>106</v>
      </c>
      <c r="G105" s="132"/>
      <c r="H105" s="173"/>
      <c r="I105" s="132"/>
    </row>
    <row r="106" spans="3:9" ht="30" x14ac:dyDescent="0.25">
      <c r="C106" s="129"/>
      <c r="D106" s="132"/>
      <c r="E106" s="132"/>
      <c r="F106" s="5" t="s">
        <v>107</v>
      </c>
      <c r="G106" s="132"/>
      <c r="H106" s="173"/>
      <c r="I106" s="132"/>
    </row>
    <row r="107" spans="3:9" ht="30" x14ac:dyDescent="0.25">
      <c r="C107" s="129"/>
      <c r="D107" s="132"/>
      <c r="E107" s="132"/>
      <c r="F107" s="5" t="s">
        <v>108</v>
      </c>
      <c r="G107" s="127"/>
      <c r="H107" s="172"/>
      <c r="I107" s="127"/>
    </row>
    <row r="108" spans="3:9" ht="90" x14ac:dyDescent="0.25">
      <c r="C108" s="129"/>
      <c r="D108" s="132"/>
      <c r="E108" s="132"/>
      <c r="F108" s="5" t="s">
        <v>109</v>
      </c>
      <c r="G108" s="5" t="s">
        <v>10</v>
      </c>
      <c r="H108" s="25">
        <v>750</v>
      </c>
      <c r="I108" s="5" t="s">
        <v>88</v>
      </c>
    </row>
    <row r="109" spans="3:9" ht="30" x14ac:dyDescent="0.25">
      <c r="C109" s="129"/>
      <c r="D109" s="132"/>
      <c r="E109" s="132"/>
      <c r="F109" s="5" t="s">
        <v>111</v>
      </c>
      <c r="G109" s="167" t="s">
        <v>10</v>
      </c>
      <c r="H109" s="171">
        <v>900</v>
      </c>
      <c r="I109" s="167" t="s">
        <v>88</v>
      </c>
    </row>
    <row r="110" spans="3:9" x14ac:dyDescent="0.25">
      <c r="C110" s="129"/>
      <c r="D110" s="132"/>
      <c r="E110" s="132"/>
      <c r="F110" s="5" t="s">
        <v>112</v>
      </c>
      <c r="G110" s="132"/>
      <c r="H110" s="173"/>
      <c r="I110" s="132"/>
    </row>
    <row r="111" spans="3:9" ht="45" x14ac:dyDescent="0.25">
      <c r="C111" s="129"/>
      <c r="D111" s="132"/>
      <c r="E111" s="132"/>
      <c r="F111" s="5" t="s">
        <v>113</v>
      </c>
      <c r="G111" s="132"/>
      <c r="H111" s="173"/>
      <c r="I111" s="132"/>
    </row>
    <row r="112" spans="3:9" ht="60" x14ac:dyDescent="0.25">
      <c r="C112" s="129"/>
      <c r="D112" s="132"/>
      <c r="E112" s="132"/>
      <c r="F112" s="5" t="s">
        <v>114</v>
      </c>
      <c r="G112" s="127"/>
      <c r="H112" s="172"/>
      <c r="I112" s="127"/>
    </row>
    <row r="113" spans="3:9" ht="90" x14ac:dyDescent="0.25">
      <c r="C113" s="129"/>
      <c r="D113" s="132"/>
      <c r="E113" s="132"/>
      <c r="F113" s="5" t="s">
        <v>115</v>
      </c>
      <c r="G113" s="5" t="s">
        <v>10</v>
      </c>
      <c r="H113" s="25">
        <v>5000</v>
      </c>
      <c r="I113" s="5" t="s">
        <v>88</v>
      </c>
    </row>
    <row r="114" spans="3:9" ht="45" x14ac:dyDescent="0.25">
      <c r="C114" s="129"/>
      <c r="D114" s="132"/>
      <c r="E114" s="132"/>
      <c r="F114" s="5" t="s">
        <v>116</v>
      </c>
      <c r="G114" s="167" t="s">
        <v>10</v>
      </c>
      <c r="H114" s="171">
        <v>250000</v>
      </c>
      <c r="I114" s="167" t="s">
        <v>88</v>
      </c>
    </row>
    <row r="115" spans="3:9" x14ac:dyDescent="0.25">
      <c r="C115" s="129"/>
      <c r="D115" s="132"/>
      <c r="E115" s="132"/>
      <c r="F115" s="5" t="s">
        <v>117</v>
      </c>
      <c r="G115" s="132"/>
      <c r="H115" s="173"/>
      <c r="I115" s="132"/>
    </row>
    <row r="116" spans="3:9" x14ac:dyDescent="0.25">
      <c r="C116" s="129"/>
      <c r="D116" s="132"/>
      <c r="E116" s="132"/>
      <c r="F116" s="5" t="s">
        <v>118</v>
      </c>
      <c r="G116" s="132"/>
      <c r="H116" s="173"/>
      <c r="I116" s="132"/>
    </row>
    <row r="117" spans="3:9" x14ac:dyDescent="0.25">
      <c r="C117" s="129"/>
      <c r="D117" s="132"/>
      <c r="E117" s="132"/>
      <c r="F117" s="5" t="s">
        <v>119</v>
      </c>
      <c r="G117" s="132"/>
      <c r="H117" s="173"/>
      <c r="I117" s="132"/>
    </row>
    <row r="118" spans="3:9" x14ac:dyDescent="0.25">
      <c r="C118" s="129"/>
      <c r="D118" s="132"/>
      <c r="E118" s="132"/>
      <c r="F118" s="5" t="s">
        <v>120</v>
      </c>
      <c r="G118" s="127"/>
      <c r="H118" s="173"/>
      <c r="I118" s="127"/>
    </row>
    <row r="119" spans="3:9" ht="45" x14ac:dyDescent="0.25">
      <c r="C119" s="129"/>
      <c r="D119" s="132"/>
      <c r="E119" s="132"/>
      <c r="F119" s="5" t="s">
        <v>121</v>
      </c>
      <c r="G119" s="167" t="s">
        <v>10</v>
      </c>
      <c r="H119" s="173"/>
      <c r="I119" s="167" t="s">
        <v>88</v>
      </c>
    </row>
    <row r="120" spans="3:9" x14ac:dyDescent="0.25">
      <c r="C120" s="129"/>
      <c r="D120" s="132"/>
      <c r="E120" s="132"/>
      <c r="F120" s="5" t="s">
        <v>117</v>
      </c>
      <c r="G120" s="132"/>
      <c r="H120" s="173"/>
      <c r="I120" s="132"/>
    </row>
    <row r="121" spans="3:9" ht="30" customHeight="1" x14ac:dyDescent="0.25">
      <c r="C121" s="129"/>
      <c r="D121" s="132"/>
      <c r="E121" s="132"/>
      <c r="F121" s="5" t="s">
        <v>118</v>
      </c>
      <c r="G121" s="132"/>
      <c r="H121" s="173"/>
      <c r="I121" s="132"/>
    </row>
    <row r="122" spans="3:9" ht="30" customHeight="1" x14ac:dyDescent="0.25">
      <c r="C122" s="129"/>
      <c r="D122" s="132"/>
      <c r="E122" s="132"/>
      <c r="F122" s="5" t="s">
        <v>119</v>
      </c>
      <c r="G122" s="132"/>
      <c r="H122" s="173"/>
      <c r="I122" s="132"/>
    </row>
    <row r="123" spans="3:9" ht="30" customHeight="1" x14ac:dyDescent="0.25">
      <c r="C123" s="129"/>
      <c r="D123" s="132"/>
      <c r="E123" s="132"/>
      <c r="F123" s="5" t="s">
        <v>120</v>
      </c>
      <c r="G123" s="127"/>
      <c r="H123" s="173"/>
      <c r="I123" s="127"/>
    </row>
    <row r="124" spans="3:9" ht="30" x14ac:dyDescent="0.25">
      <c r="C124" s="129"/>
      <c r="D124" s="132"/>
      <c r="E124" s="132"/>
      <c r="F124" s="5" t="s">
        <v>122</v>
      </c>
      <c r="G124" s="167" t="s">
        <v>10</v>
      </c>
      <c r="H124" s="173"/>
      <c r="I124" s="167" t="s">
        <v>88</v>
      </c>
    </row>
    <row r="125" spans="3:9" ht="30" customHeight="1" x14ac:dyDescent="0.25">
      <c r="C125" s="129"/>
      <c r="D125" s="132"/>
      <c r="E125" s="132"/>
      <c r="F125" s="5" t="s">
        <v>123</v>
      </c>
      <c r="G125" s="132"/>
      <c r="H125" s="173"/>
      <c r="I125" s="132"/>
    </row>
    <row r="126" spans="3:9" ht="45" customHeight="1" x14ac:dyDescent="0.25">
      <c r="C126" s="129"/>
      <c r="D126" s="132"/>
      <c r="E126" s="132"/>
      <c r="F126" s="5" t="s">
        <v>124</v>
      </c>
      <c r="G126" s="132"/>
      <c r="H126" s="173"/>
      <c r="I126" s="132"/>
    </row>
    <row r="127" spans="3:9" x14ac:dyDescent="0.25">
      <c r="C127" s="129"/>
      <c r="D127" s="132"/>
      <c r="E127" s="132"/>
      <c r="F127" s="5" t="s">
        <v>125</v>
      </c>
      <c r="G127" s="132"/>
      <c r="H127" s="173"/>
      <c r="I127" s="132"/>
    </row>
    <row r="128" spans="3:9" x14ac:dyDescent="0.25">
      <c r="C128" s="129"/>
      <c r="D128" s="132"/>
      <c r="E128" s="132"/>
      <c r="F128" s="5" t="s">
        <v>126</v>
      </c>
      <c r="G128" s="132"/>
      <c r="H128" s="173"/>
      <c r="I128" s="132"/>
    </row>
    <row r="129" spans="3:9" x14ac:dyDescent="0.25">
      <c r="C129" s="129"/>
      <c r="D129" s="132"/>
      <c r="E129" s="132"/>
      <c r="F129" s="5" t="s">
        <v>127</v>
      </c>
      <c r="G129" s="127"/>
      <c r="H129" s="172"/>
      <c r="I129" s="127"/>
    </row>
    <row r="130" spans="3:9" ht="67.5" customHeight="1" x14ac:dyDescent="0.25">
      <c r="C130" s="129"/>
      <c r="D130" s="132"/>
      <c r="E130" s="132"/>
      <c r="F130" s="168" t="s">
        <v>661</v>
      </c>
      <c r="G130" s="167" t="s">
        <v>10</v>
      </c>
      <c r="H130" s="171">
        <v>4350</v>
      </c>
      <c r="I130" s="167" t="s">
        <v>88</v>
      </c>
    </row>
    <row r="131" spans="3:9" x14ac:dyDescent="0.25">
      <c r="C131" s="129"/>
      <c r="D131" s="132"/>
      <c r="E131" s="132"/>
      <c r="F131" s="170"/>
      <c r="G131" s="127"/>
      <c r="H131" s="172"/>
      <c r="I131" s="127"/>
    </row>
    <row r="132" spans="3:9" ht="30" x14ac:dyDescent="0.25">
      <c r="C132" s="129"/>
      <c r="D132" s="132"/>
      <c r="E132" s="132"/>
      <c r="F132" s="5" t="s">
        <v>128</v>
      </c>
      <c r="G132" s="167" t="s">
        <v>10</v>
      </c>
      <c r="H132" s="171">
        <v>100000</v>
      </c>
      <c r="I132" s="167" t="s">
        <v>88</v>
      </c>
    </row>
    <row r="133" spans="3:9" x14ac:dyDescent="0.25">
      <c r="C133" s="129"/>
      <c r="D133" s="132"/>
      <c r="E133" s="132"/>
      <c r="F133" s="5" t="s">
        <v>117</v>
      </c>
      <c r="G133" s="132"/>
      <c r="H133" s="173"/>
      <c r="I133" s="132"/>
    </row>
    <row r="134" spans="3:9" x14ac:dyDescent="0.25">
      <c r="C134" s="129"/>
      <c r="D134" s="132"/>
      <c r="E134" s="132"/>
      <c r="F134" s="5" t="s">
        <v>118</v>
      </c>
      <c r="G134" s="132"/>
      <c r="H134" s="173"/>
      <c r="I134" s="132"/>
    </row>
    <row r="135" spans="3:9" x14ac:dyDescent="0.25">
      <c r="C135" s="129"/>
      <c r="D135" s="132"/>
      <c r="E135" s="132"/>
      <c r="F135" s="5"/>
      <c r="G135" s="127"/>
      <c r="H135" s="173"/>
      <c r="I135" s="127"/>
    </row>
    <row r="136" spans="3:9" x14ac:dyDescent="0.25">
      <c r="C136" s="129"/>
      <c r="D136" s="132"/>
      <c r="E136" s="132"/>
      <c r="F136" s="5"/>
      <c r="G136" s="167" t="s">
        <v>10</v>
      </c>
      <c r="H136" s="173"/>
      <c r="I136" s="167" t="s">
        <v>88</v>
      </c>
    </row>
    <row r="137" spans="3:9" ht="30" customHeight="1" x14ac:dyDescent="0.25">
      <c r="C137" s="129"/>
      <c r="D137" s="132"/>
      <c r="E137" s="132"/>
      <c r="F137" s="5" t="s">
        <v>120</v>
      </c>
      <c r="G137" s="127"/>
      <c r="H137" s="173"/>
      <c r="I137" s="127"/>
    </row>
    <row r="138" spans="3:9" ht="90" x14ac:dyDescent="0.25">
      <c r="C138" s="129"/>
      <c r="D138" s="132"/>
      <c r="E138" s="132"/>
      <c r="F138" s="5" t="s">
        <v>129</v>
      </c>
      <c r="G138" s="5" t="s">
        <v>10</v>
      </c>
      <c r="H138" s="173">
        <v>640000</v>
      </c>
      <c r="I138" s="5" t="s">
        <v>88</v>
      </c>
    </row>
    <row r="139" spans="3:9" ht="90" x14ac:dyDescent="0.25">
      <c r="C139" s="129"/>
      <c r="D139" s="132"/>
      <c r="E139" s="132"/>
      <c r="F139" s="5" t="s">
        <v>130</v>
      </c>
      <c r="G139" s="5" t="s">
        <v>10</v>
      </c>
      <c r="H139" s="172"/>
      <c r="I139" s="5" t="s">
        <v>88</v>
      </c>
    </row>
    <row r="140" spans="3:9" ht="85.5" customHeight="1" x14ac:dyDescent="0.25">
      <c r="C140" s="129"/>
      <c r="D140" s="132"/>
      <c r="E140" s="132"/>
      <c r="F140" s="167" t="s">
        <v>131</v>
      </c>
      <c r="G140" s="167" t="s">
        <v>10</v>
      </c>
      <c r="H140" s="171">
        <v>500000</v>
      </c>
      <c r="I140" s="167" t="s">
        <v>88</v>
      </c>
    </row>
    <row r="141" spans="3:9" x14ac:dyDescent="0.25">
      <c r="C141" s="129"/>
      <c r="D141" s="132"/>
      <c r="E141" s="132"/>
      <c r="F141" s="127"/>
      <c r="G141" s="127"/>
      <c r="H141" s="172"/>
      <c r="I141" s="127"/>
    </row>
    <row r="142" spans="3:9" ht="75" x14ac:dyDescent="0.25">
      <c r="C142" s="129"/>
      <c r="D142" s="132"/>
      <c r="E142" s="132"/>
      <c r="F142" s="5" t="s">
        <v>132</v>
      </c>
      <c r="G142" s="167" t="s">
        <v>10</v>
      </c>
      <c r="H142" s="171">
        <v>100000</v>
      </c>
      <c r="I142" s="167" t="s">
        <v>88</v>
      </c>
    </row>
    <row r="143" spans="3:9" ht="45" x14ac:dyDescent="0.25">
      <c r="C143" s="129"/>
      <c r="D143" s="132"/>
      <c r="E143" s="132"/>
      <c r="F143" s="5" t="s">
        <v>133</v>
      </c>
      <c r="G143" s="132"/>
      <c r="H143" s="173"/>
      <c r="I143" s="132"/>
    </row>
    <row r="144" spans="3:9" ht="30" x14ac:dyDescent="0.25">
      <c r="C144" s="129"/>
      <c r="D144" s="132"/>
      <c r="E144" s="132"/>
      <c r="F144" s="5" t="s">
        <v>134</v>
      </c>
      <c r="G144" s="132"/>
      <c r="H144" s="173"/>
      <c r="I144" s="132"/>
    </row>
    <row r="145" spans="3:9" ht="30" x14ac:dyDescent="0.25">
      <c r="C145" s="129"/>
      <c r="D145" s="132"/>
      <c r="E145" s="132"/>
      <c r="F145" s="5" t="s">
        <v>135</v>
      </c>
      <c r="G145" s="132"/>
      <c r="H145" s="173"/>
      <c r="I145" s="132"/>
    </row>
    <row r="146" spans="3:9" ht="30" x14ac:dyDescent="0.25">
      <c r="C146" s="129"/>
      <c r="D146" s="132"/>
      <c r="E146" s="132"/>
      <c r="F146" s="5" t="s">
        <v>136</v>
      </c>
      <c r="G146" s="132"/>
      <c r="H146" s="173"/>
      <c r="I146" s="132"/>
    </row>
    <row r="147" spans="3:9" ht="30" x14ac:dyDescent="0.25">
      <c r="C147" s="129"/>
      <c r="D147" s="132"/>
      <c r="E147" s="132"/>
      <c r="F147" s="5" t="s">
        <v>137</v>
      </c>
      <c r="G147" s="132"/>
      <c r="H147" s="173"/>
      <c r="I147" s="132"/>
    </row>
    <row r="148" spans="3:9" ht="30" x14ac:dyDescent="0.25">
      <c r="C148" s="129"/>
      <c r="D148" s="132"/>
      <c r="E148" s="132"/>
      <c r="F148" s="5" t="s">
        <v>138</v>
      </c>
      <c r="G148" s="132"/>
      <c r="H148" s="173"/>
      <c r="I148" s="132"/>
    </row>
    <row r="149" spans="3:9" x14ac:dyDescent="0.25">
      <c r="C149" s="129"/>
      <c r="D149" s="132"/>
      <c r="E149" s="132"/>
      <c r="F149" s="5" t="s">
        <v>139</v>
      </c>
      <c r="G149" s="132"/>
      <c r="H149" s="173"/>
      <c r="I149" s="132"/>
    </row>
    <row r="150" spans="3:9" ht="30" x14ac:dyDescent="0.25">
      <c r="C150" s="129"/>
      <c r="D150" s="132"/>
      <c r="E150" s="132"/>
      <c r="F150" s="5" t="s">
        <v>140</v>
      </c>
      <c r="G150" s="127"/>
      <c r="H150" s="172"/>
      <c r="I150" s="127"/>
    </row>
    <row r="151" spans="3:9" ht="45" x14ac:dyDescent="0.25">
      <c r="C151" s="129"/>
      <c r="D151" s="132"/>
      <c r="E151" s="132"/>
      <c r="F151" s="5" t="s">
        <v>141</v>
      </c>
      <c r="G151" s="167" t="s">
        <v>10</v>
      </c>
      <c r="H151" s="171">
        <v>4000</v>
      </c>
      <c r="I151" s="167" t="s">
        <v>88</v>
      </c>
    </row>
    <row r="152" spans="3:9" ht="30" x14ac:dyDescent="0.25">
      <c r="C152" s="129"/>
      <c r="D152" s="132"/>
      <c r="E152" s="132"/>
      <c r="F152" s="5" t="s">
        <v>142</v>
      </c>
      <c r="G152" s="132"/>
      <c r="H152" s="173"/>
      <c r="I152" s="132"/>
    </row>
    <row r="153" spans="3:9" x14ac:dyDescent="0.25">
      <c r="C153" s="129"/>
      <c r="D153" s="132"/>
      <c r="E153" s="132"/>
      <c r="F153" s="5"/>
      <c r="G153" s="127"/>
      <c r="H153" s="172"/>
      <c r="I153" s="127"/>
    </row>
    <row r="154" spans="3:9" ht="90" x14ac:dyDescent="0.25">
      <c r="C154" s="129"/>
      <c r="D154" s="132"/>
      <c r="E154" s="132"/>
      <c r="F154" s="167" t="s">
        <v>143</v>
      </c>
      <c r="G154" s="167" t="s">
        <v>10</v>
      </c>
      <c r="H154" s="171">
        <v>25000</v>
      </c>
      <c r="I154" s="5" t="s">
        <v>144</v>
      </c>
    </row>
    <row r="155" spans="3:9" x14ac:dyDescent="0.25">
      <c r="C155" s="129"/>
      <c r="D155" s="132"/>
      <c r="E155" s="132"/>
      <c r="F155" s="127"/>
      <c r="G155" s="127"/>
      <c r="H155" s="172"/>
      <c r="I155" s="5" t="s">
        <v>81</v>
      </c>
    </row>
    <row r="156" spans="3:9" ht="60" x14ac:dyDescent="0.25">
      <c r="C156" s="129"/>
      <c r="D156" s="132"/>
      <c r="E156" s="132"/>
      <c r="F156" s="5" t="s">
        <v>145</v>
      </c>
      <c r="G156" s="167" t="s">
        <v>10</v>
      </c>
      <c r="H156" s="171">
        <v>800</v>
      </c>
      <c r="I156" s="167" t="s">
        <v>144</v>
      </c>
    </row>
    <row r="157" spans="3:9" ht="30" x14ac:dyDescent="0.25">
      <c r="C157" s="129"/>
      <c r="D157" s="132"/>
      <c r="E157" s="132"/>
      <c r="F157" s="5" t="s">
        <v>146</v>
      </c>
      <c r="G157" s="132"/>
      <c r="H157" s="173"/>
      <c r="I157" s="132"/>
    </row>
    <row r="158" spans="3:9" ht="30" x14ac:dyDescent="0.25">
      <c r="C158" s="129"/>
      <c r="D158" s="132"/>
      <c r="E158" s="132"/>
      <c r="F158" s="5" t="s">
        <v>147</v>
      </c>
      <c r="G158" s="127"/>
      <c r="H158" s="172"/>
      <c r="I158" s="127"/>
    </row>
    <row r="159" spans="3:9" ht="64.5" customHeight="1" x14ac:dyDescent="0.25">
      <c r="C159" s="129"/>
      <c r="D159" s="132"/>
      <c r="E159" s="132"/>
      <c r="F159" s="167" t="s">
        <v>148</v>
      </c>
      <c r="G159" s="167" t="s">
        <v>10</v>
      </c>
      <c r="H159" s="171">
        <v>250000</v>
      </c>
      <c r="I159" s="167" t="s">
        <v>88</v>
      </c>
    </row>
    <row r="160" spans="3:9" x14ac:dyDescent="0.25">
      <c r="C160" s="129"/>
      <c r="D160" s="132"/>
      <c r="E160" s="132"/>
      <c r="F160" s="132"/>
      <c r="G160" s="132"/>
      <c r="H160" s="173"/>
      <c r="I160" s="132"/>
    </row>
    <row r="161" spans="3:9" x14ac:dyDescent="0.25">
      <c r="C161" s="129"/>
      <c r="D161" s="132"/>
      <c r="E161" s="132"/>
      <c r="F161" s="127"/>
      <c r="G161" s="127"/>
      <c r="H161" s="173"/>
      <c r="I161" s="127"/>
    </row>
    <row r="162" spans="3:9" ht="90" x14ac:dyDescent="0.25">
      <c r="C162" s="129"/>
      <c r="D162" s="132"/>
      <c r="E162" s="132"/>
      <c r="F162" s="5" t="s">
        <v>149</v>
      </c>
      <c r="G162" s="5" t="s">
        <v>10</v>
      </c>
      <c r="H162" s="173"/>
      <c r="I162" s="5" t="s">
        <v>88</v>
      </c>
    </row>
    <row r="163" spans="3:9" ht="90" x14ac:dyDescent="0.25">
      <c r="C163" s="129"/>
      <c r="D163" s="132"/>
      <c r="E163" s="132"/>
      <c r="F163" s="5" t="s">
        <v>150</v>
      </c>
      <c r="G163" s="5" t="s">
        <v>10</v>
      </c>
      <c r="H163" s="172"/>
      <c r="I163" s="5" t="s">
        <v>88</v>
      </c>
    </row>
    <row r="164" spans="3:9" ht="90" x14ac:dyDescent="0.25">
      <c r="C164" s="129"/>
      <c r="D164" s="132"/>
      <c r="E164" s="132"/>
      <c r="F164" s="5" t="s">
        <v>151</v>
      </c>
      <c r="G164" s="5" t="s">
        <v>10</v>
      </c>
      <c r="H164" s="25">
        <v>5000</v>
      </c>
      <c r="I164" s="5" t="s">
        <v>88</v>
      </c>
    </row>
    <row r="165" spans="3:9" ht="90" x14ac:dyDescent="0.25">
      <c r="C165" s="129"/>
      <c r="D165" s="132"/>
      <c r="E165" s="132"/>
      <c r="F165" s="5" t="s">
        <v>152</v>
      </c>
      <c r="G165" s="5" t="s">
        <v>10</v>
      </c>
      <c r="H165" s="25">
        <v>500</v>
      </c>
      <c r="I165" s="5" t="s">
        <v>88</v>
      </c>
    </row>
    <row r="166" spans="3:9" ht="90" x14ac:dyDescent="0.25">
      <c r="C166" s="129"/>
      <c r="D166" s="132"/>
      <c r="E166" s="132"/>
      <c r="F166" s="5" t="s">
        <v>153</v>
      </c>
      <c r="G166" s="5" t="s">
        <v>10</v>
      </c>
      <c r="H166" s="25">
        <v>30000</v>
      </c>
      <c r="I166" s="5" t="s">
        <v>88</v>
      </c>
    </row>
    <row r="167" spans="3:9" ht="90" x14ac:dyDescent="0.25">
      <c r="C167" s="129"/>
      <c r="D167" s="132"/>
      <c r="E167" s="132"/>
      <c r="F167" s="5" t="s">
        <v>154</v>
      </c>
      <c r="G167" s="5" t="s">
        <v>10</v>
      </c>
      <c r="H167" s="25">
        <v>25000</v>
      </c>
      <c r="I167" s="5" t="s">
        <v>88</v>
      </c>
    </row>
    <row r="168" spans="3:9" x14ac:dyDescent="0.25">
      <c r="C168" s="129"/>
      <c r="D168" s="132"/>
      <c r="E168" s="132"/>
      <c r="F168" s="167" t="s">
        <v>155</v>
      </c>
      <c r="G168" s="167" t="s">
        <v>10</v>
      </c>
      <c r="H168" s="171">
        <v>30000</v>
      </c>
      <c r="I168" s="167" t="s">
        <v>88</v>
      </c>
    </row>
    <row r="169" spans="3:9" x14ac:dyDescent="0.25">
      <c r="C169" s="129"/>
      <c r="D169" s="132"/>
      <c r="E169" s="132"/>
      <c r="F169" s="132"/>
      <c r="G169" s="132"/>
      <c r="H169" s="173"/>
      <c r="I169" s="132"/>
    </row>
    <row r="170" spans="3:9" x14ac:dyDescent="0.25">
      <c r="C170" s="129"/>
      <c r="D170" s="132"/>
      <c r="E170" s="132"/>
      <c r="F170" s="127"/>
      <c r="G170" s="127"/>
      <c r="H170" s="173"/>
      <c r="I170" s="127"/>
    </row>
    <row r="171" spans="3:9" ht="90" x14ac:dyDescent="0.25">
      <c r="C171" s="129"/>
      <c r="D171" s="132"/>
      <c r="E171" s="132"/>
      <c r="F171" s="5" t="s">
        <v>159</v>
      </c>
      <c r="G171" s="5" t="s">
        <v>10</v>
      </c>
      <c r="H171" s="172"/>
      <c r="I171" s="5" t="s">
        <v>88</v>
      </c>
    </row>
    <row r="172" spans="3:9" ht="90" x14ac:dyDescent="0.25">
      <c r="C172" s="129"/>
      <c r="D172" s="132"/>
      <c r="E172" s="132"/>
      <c r="F172" s="5" t="s">
        <v>160</v>
      </c>
      <c r="G172" s="5" t="s">
        <v>10</v>
      </c>
      <c r="H172" s="25">
        <v>25000</v>
      </c>
      <c r="I172" s="5" t="s">
        <v>88</v>
      </c>
    </row>
    <row r="173" spans="3:9" ht="90" x14ac:dyDescent="0.25">
      <c r="C173" s="129"/>
      <c r="D173" s="132"/>
      <c r="E173" s="132"/>
      <c r="F173" s="5" t="s">
        <v>161</v>
      </c>
      <c r="G173" s="5" t="s">
        <v>10</v>
      </c>
      <c r="H173" s="25">
        <v>500</v>
      </c>
      <c r="I173" s="5" t="s">
        <v>88</v>
      </c>
    </row>
    <row r="174" spans="3:9" ht="90" x14ac:dyDescent="0.25">
      <c r="C174" s="129"/>
      <c r="D174" s="132"/>
      <c r="E174" s="127"/>
      <c r="F174" s="5" t="s">
        <v>162</v>
      </c>
      <c r="G174" s="5" t="s">
        <v>10</v>
      </c>
      <c r="H174" s="25">
        <v>70000</v>
      </c>
      <c r="I174" s="5" t="s">
        <v>88</v>
      </c>
    </row>
    <row r="175" spans="3:9" ht="45" x14ac:dyDescent="0.25">
      <c r="C175" s="129"/>
      <c r="D175" s="132"/>
      <c r="E175" s="167" t="s">
        <v>163</v>
      </c>
      <c r="F175" s="167" t="s">
        <v>164</v>
      </c>
      <c r="G175" s="167" t="s">
        <v>10</v>
      </c>
      <c r="H175" s="171">
        <v>300</v>
      </c>
      <c r="I175" s="5" t="s">
        <v>165</v>
      </c>
    </row>
    <row r="176" spans="3:9" x14ac:dyDescent="0.25">
      <c r="C176" s="129"/>
      <c r="D176" s="132"/>
      <c r="E176" s="132"/>
      <c r="F176" s="127"/>
      <c r="G176" s="127"/>
      <c r="H176" s="172"/>
      <c r="I176" s="5" t="s">
        <v>81</v>
      </c>
    </row>
    <row r="177" spans="3:9" ht="30" x14ac:dyDescent="0.25">
      <c r="C177" s="129"/>
      <c r="D177" s="132"/>
      <c r="E177" s="132"/>
      <c r="F177" s="5" t="s">
        <v>166</v>
      </c>
      <c r="G177" s="5" t="s">
        <v>10</v>
      </c>
      <c r="H177" s="171"/>
      <c r="I177" s="5" t="s">
        <v>36</v>
      </c>
    </row>
    <row r="178" spans="3:9" x14ac:dyDescent="0.25">
      <c r="C178" s="129"/>
      <c r="D178" s="132"/>
      <c r="E178" s="132"/>
      <c r="F178" s="5"/>
      <c r="G178" s="5"/>
      <c r="H178" s="173"/>
      <c r="I178" s="5" t="s">
        <v>167</v>
      </c>
    </row>
    <row r="179" spans="3:9" ht="30" x14ac:dyDescent="0.25">
      <c r="C179" s="129"/>
      <c r="D179" s="132"/>
      <c r="E179" s="132"/>
      <c r="F179" s="5" t="s">
        <v>168</v>
      </c>
      <c r="G179" s="5" t="s">
        <v>10</v>
      </c>
      <c r="H179" s="172"/>
      <c r="I179" s="94"/>
    </row>
    <row r="180" spans="3:9" ht="60" x14ac:dyDescent="0.25">
      <c r="C180" s="129"/>
      <c r="D180" s="132"/>
      <c r="E180" s="132"/>
      <c r="F180" s="5" t="s">
        <v>169</v>
      </c>
      <c r="G180" s="5"/>
      <c r="H180" s="25">
        <v>2970</v>
      </c>
      <c r="I180" s="5" t="s">
        <v>36</v>
      </c>
    </row>
    <row r="181" spans="3:9" ht="119.25" customHeight="1" x14ac:dyDescent="0.25">
      <c r="C181" s="129"/>
      <c r="D181" s="132"/>
      <c r="E181" s="132"/>
      <c r="F181" s="5" t="s">
        <v>170</v>
      </c>
      <c r="G181" s="5" t="s">
        <v>10</v>
      </c>
      <c r="H181" s="25">
        <v>62734</v>
      </c>
      <c r="I181" s="5" t="s">
        <v>36</v>
      </c>
    </row>
    <row r="182" spans="3:9" ht="90" x14ac:dyDescent="0.25">
      <c r="C182" s="129"/>
      <c r="D182" s="132"/>
      <c r="E182" s="132"/>
      <c r="F182" s="5" t="s">
        <v>171</v>
      </c>
      <c r="G182" s="5" t="s">
        <v>10</v>
      </c>
      <c r="H182" s="25">
        <v>15750</v>
      </c>
      <c r="I182" s="5" t="s">
        <v>36</v>
      </c>
    </row>
    <row r="183" spans="3:9" ht="105" x14ac:dyDescent="0.25">
      <c r="C183" s="129"/>
      <c r="D183" s="132"/>
      <c r="E183" s="132"/>
      <c r="F183" s="5" t="s">
        <v>173</v>
      </c>
      <c r="G183" s="5" t="s">
        <v>10</v>
      </c>
      <c r="H183" s="25">
        <v>32654</v>
      </c>
      <c r="I183" s="5" t="s">
        <v>36</v>
      </c>
    </row>
    <row r="184" spans="3:9" ht="120" x14ac:dyDescent="0.25">
      <c r="C184" s="129"/>
      <c r="D184" s="132"/>
      <c r="E184" s="132"/>
      <c r="F184" s="5" t="s">
        <v>175</v>
      </c>
      <c r="G184" s="5" t="s">
        <v>10</v>
      </c>
      <c r="H184" s="25">
        <v>2400</v>
      </c>
      <c r="I184" s="94"/>
    </row>
    <row r="185" spans="3:9" ht="60" x14ac:dyDescent="0.25">
      <c r="C185" s="129"/>
      <c r="D185" s="132"/>
      <c r="E185" s="132"/>
      <c r="F185" s="5" t="s">
        <v>177</v>
      </c>
      <c r="G185" s="5" t="s">
        <v>10</v>
      </c>
      <c r="H185" s="25">
        <v>2400</v>
      </c>
      <c r="I185" s="5" t="s">
        <v>36</v>
      </c>
    </row>
    <row r="186" spans="3:9" ht="60" x14ac:dyDescent="0.25">
      <c r="C186" s="129"/>
      <c r="D186" s="132"/>
      <c r="E186" s="132"/>
      <c r="F186" s="5" t="s">
        <v>179</v>
      </c>
      <c r="G186" s="5" t="s">
        <v>10</v>
      </c>
      <c r="H186" s="25">
        <v>19165</v>
      </c>
      <c r="I186" s="5" t="s">
        <v>36</v>
      </c>
    </row>
    <row r="187" spans="3:9" ht="60" x14ac:dyDescent="0.25">
      <c r="C187" s="129"/>
      <c r="D187" s="132"/>
      <c r="E187" s="132"/>
      <c r="F187" s="5" t="s">
        <v>181</v>
      </c>
      <c r="G187" s="5" t="s">
        <v>10</v>
      </c>
      <c r="H187" s="25">
        <v>2500</v>
      </c>
      <c r="I187" s="5" t="s">
        <v>36</v>
      </c>
    </row>
    <row r="188" spans="3:9" ht="75" x14ac:dyDescent="0.25">
      <c r="C188" s="129"/>
      <c r="D188" s="132"/>
      <c r="E188" s="132"/>
      <c r="F188" s="5" t="s">
        <v>183</v>
      </c>
      <c r="G188" s="5" t="s">
        <v>10</v>
      </c>
      <c r="H188" s="25">
        <v>2400</v>
      </c>
      <c r="I188" s="5" t="s">
        <v>36</v>
      </c>
    </row>
    <row r="189" spans="3:9" ht="75" x14ac:dyDescent="0.25">
      <c r="C189" s="129"/>
      <c r="D189" s="132"/>
      <c r="E189" s="132"/>
      <c r="F189" s="5" t="s">
        <v>185</v>
      </c>
      <c r="G189" s="5" t="s">
        <v>10</v>
      </c>
      <c r="H189" s="25">
        <v>2400</v>
      </c>
      <c r="I189" s="5" t="s">
        <v>36</v>
      </c>
    </row>
    <row r="190" spans="3:9" ht="60" x14ac:dyDescent="0.25">
      <c r="C190" s="129"/>
      <c r="D190" s="132"/>
      <c r="E190" s="132"/>
      <c r="F190" s="5" t="s">
        <v>187</v>
      </c>
      <c r="G190" s="5" t="s">
        <v>10</v>
      </c>
      <c r="H190" s="25">
        <v>2000</v>
      </c>
      <c r="I190" s="94"/>
    </row>
    <row r="191" spans="3:9" ht="90" x14ac:dyDescent="0.25">
      <c r="C191" s="129"/>
      <c r="D191" s="132"/>
      <c r="E191" s="132"/>
      <c r="F191" s="5" t="s">
        <v>189</v>
      </c>
      <c r="G191" s="5" t="s">
        <v>10</v>
      </c>
      <c r="H191" s="25">
        <v>2400</v>
      </c>
      <c r="I191" s="5" t="s">
        <v>36</v>
      </c>
    </row>
    <row r="192" spans="3:9" ht="60" x14ac:dyDescent="0.25">
      <c r="C192" s="129"/>
      <c r="D192" s="132"/>
      <c r="E192" s="132"/>
      <c r="F192" s="5" t="s">
        <v>191</v>
      </c>
      <c r="G192" s="5" t="s">
        <v>10</v>
      </c>
      <c r="H192" s="25">
        <v>2500</v>
      </c>
      <c r="I192" s="5" t="s">
        <v>36</v>
      </c>
    </row>
    <row r="193" spans="3:9" ht="75" x14ac:dyDescent="0.25">
      <c r="C193" s="129"/>
      <c r="D193" s="132"/>
      <c r="E193" s="132"/>
      <c r="F193" s="5" t="s">
        <v>193</v>
      </c>
      <c r="G193" s="5" t="s">
        <v>10</v>
      </c>
      <c r="H193" s="25">
        <v>44910</v>
      </c>
      <c r="I193" s="5" t="s">
        <v>36</v>
      </c>
    </row>
    <row r="194" spans="3:9" ht="75" x14ac:dyDescent="0.25">
      <c r="C194" s="129"/>
      <c r="D194" s="132"/>
      <c r="E194" s="132"/>
      <c r="F194" s="5" t="s">
        <v>195</v>
      </c>
      <c r="G194" s="5" t="s">
        <v>10</v>
      </c>
      <c r="H194" s="25">
        <v>30000</v>
      </c>
      <c r="I194" s="5" t="s">
        <v>36</v>
      </c>
    </row>
    <row r="195" spans="3:9" ht="75" x14ac:dyDescent="0.25">
      <c r="C195" s="129"/>
      <c r="D195" s="132"/>
      <c r="E195" s="132"/>
      <c r="F195" s="5" t="s">
        <v>197</v>
      </c>
      <c r="G195" s="5" t="s">
        <v>10</v>
      </c>
      <c r="H195" s="25">
        <v>234216.9</v>
      </c>
      <c r="I195" s="5" t="s">
        <v>36</v>
      </c>
    </row>
    <row r="196" spans="3:9" ht="75" x14ac:dyDescent="0.25">
      <c r="C196" s="129"/>
      <c r="D196" s="132"/>
      <c r="E196" s="132"/>
      <c r="F196" s="5" t="s">
        <v>199</v>
      </c>
      <c r="G196" s="5" t="s">
        <v>10</v>
      </c>
      <c r="H196" s="25">
        <v>2400</v>
      </c>
      <c r="I196" s="5" t="s">
        <v>36</v>
      </c>
    </row>
    <row r="197" spans="3:9" ht="75" x14ac:dyDescent="0.25">
      <c r="C197" s="129"/>
      <c r="D197" s="132"/>
      <c r="E197" s="127"/>
      <c r="F197" s="5" t="s">
        <v>201</v>
      </c>
      <c r="G197" s="5" t="s">
        <v>10</v>
      </c>
      <c r="H197" s="25">
        <v>2400</v>
      </c>
      <c r="I197" s="5" t="s">
        <v>36</v>
      </c>
    </row>
    <row r="198" spans="3:9" x14ac:dyDescent="0.25">
      <c r="C198" s="129"/>
      <c r="D198" s="132"/>
      <c r="E198" s="167" t="s">
        <v>203</v>
      </c>
      <c r="F198" s="167" t="s">
        <v>204</v>
      </c>
      <c r="G198" s="167" t="s">
        <v>10</v>
      </c>
      <c r="H198" s="171">
        <v>4500</v>
      </c>
      <c r="I198" s="167" t="s">
        <v>205</v>
      </c>
    </row>
    <row r="199" spans="3:9" ht="42" customHeight="1" x14ac:dyDescent="0.25">
      <c r="C199" s="129"/>
      <c r="D199" s="132"/>
      <c r="E199" s="132"/>
      <c r="F199" s="127"/>
      <c r="G199" s="127"/>
      <c r="H199" s="172"/>
      <c r="I199" s="127"/>
    </row>
    <row r="200" spans="3:9" ht="30" x14ac:dyDescent="0.25">
      <c r="C200" s="129"/>
      <c r="D200" s="132"/>
      <c r="E200" s="132"/>
      <c r="F200" s="167" t="s">
        <v>206</v>
      </c>
      <c r="G200" s="167" t="s">
        <v>10</v>
      </c>
      <c r="H200" s="171">
        <v>1500</v>
      </c>
      <c r="I200" s="5" t="s">
        <v>36</v>
      </c>
    </row>
    <row r="201" spans="3:9" x14ac:dyDescent="0.25">
      <c r="C201" s="130"/>
      <c r="D201" s="127"/>
      <c r="E201" s="127"/>
      <c r="F201" s="127"/>
      <c r="G201" s="127"/>
      <c r="H201" s="172"/>
      <c r="I201" s="5" t="s">
        <v>81</v>
      </c>
    </row>
    <row r="202" spans="3:9" ht="45" x14ac:dyDescent="0.25">
      <c r="C202" s="166">
        <v>8</v>
      </c>
      <c r="D202" s="174" t="s">
        <v>207</v>
      </c>
      <c r="E202" s="5" t="s">
        <v>208</v>
      </c>
      <c r="F202" s="5" t="s">
        <v>209</v>
      </c>
      <c r="G202" s="5" t="s">
        <v>10</v>
      </c>
      <c r="H202" s="25">
        <v>750</v>
      </c>
      <c r="I202" s="5" t="s">
        <v>210</v>
      </c>
    </row>
    <row r="203" spans="3:9" x14ac:dyDescent="0.25">
      <c r="C203" s="129"/>
      <c r="D203" s="132"/>
      <c r="E203" s="168" t="s">
        <v>564</v>
      </c>
      <c r="F203" s="167" t="s">
        <v>212</v>
      </c>
      <c r="G203" s="167" t="s">
        <v>10</v>
      </c>
      <c r="H203" s="171">
        <v>300</v>
      </c>
      <c r="I203" s="167" t="s">
        <v>210</v>
      </c>
    </row>
    <row r="204" spans="3:9" ht="59.25" customHeight="1" x14ac:dyDescent="0.25">
      <c r="C204" s="129"/>
      <c r="D204" s="132"/>
      <c r="E204" s="169"/>
      <c r="F204" s="127"/>
      <c r="G204" s="127"/>
      <c r="H204" s="172"/>
      <c r="I204" s="127"/>
    </row>
    <row r="205" spans="3:9" x14ac:dyDescent="0.25">
      <c r="C205" s="129"/>
      <c r="D205" s="132"/>
      <c r="E205" s="169"/>
      <c r="F205" s="167" t="s">
        <v>213</v>
      </c>
      <c r="G205" s="167" t="s">
        <v>10</v>
      </c>
      <c r="H205" s="171">
        <v>0</v>
      </c>
      <c r="I205" s="167" t="s">
        <v>210</v>
      </c>
    </row>
    <row r="206" spans="3:9" ht="53.25" customHeight="1" x14ac:dyDescent="0.25">
      <c r="C206" s="129"/>
      <c r="D206" s="132"/>
      <c r="E206" s="170"/>
      <c r="F206" s="127"/>
      <c r="G206" s="127"/>
      <c r="H206" s="172"/>
      <c r="I206" s="127"/>
    </row>
    <row r="207" spans="3:9" ht="60" x14ac:dyDescent="0.25">
      <c r="C207" s="129"/>
      <c r="D207" s="132"/>
      <c r="E207" s="167" t="s">
        <v>214</v>
      </c>
      <c r="F207" s="168" t="s">
        <v>215</v>
      </c>
      <c r="G207" s="5" t="s">
        <v>10</v>
      </c>
      <c r="H207" s="171">
        <v>100</v>
      </c>
      <c r="I207" s="5" t="s">
        <v>216</v>
      </c>
    </row>
    <row r="208" spans="3:9" ht="30" x14ac:dyDescent="0.25">
      <c r="C208" s="129"/>
      <c r="D208" s="132"/>
      <c r="E208" s="132"/>
      <c r="F208" s="169"/>
      <c r="G208" s="167" t="s">
        <v>10</v>
      </c>
      <c r="H208" s="173"/>
      <c r="I208" s="5" t="s">
        <v>36</v>
      </c>
    </row>
    <row r="209" spans="3:9" x14ac:dyDescent="0.25">
      <c r="C209" s="130"/>
      <c r="D209" s="127"/>
      <c r="E209" s="127"/>
      <c r="F209" s="170"/>
      <c r="G209" s="127"/>
      <c r="H209" s="172"/>
      <c r="I209" s="5" t="s">
        <v>217</v>
      </c>
    </row>
    <row r="210" spans="3:9" ht="60" x14ac:dyDescent="0.25">
      <c r="C210" s="95">
        <v>9</v>
      </c>
      <c r="D210" s="5" t="s">
        <v>218</v>
      </c>
      <c r="E210" s="5" t="s">
        <v>219</v>
      </c>
      <c r="F210" s="5" t="s">
        <v>220</v>
      </c>
      <c r="G210" s="5" t="s">
        <v>10</v>
      </c>
      <c r="H210" s="25">
        <v>2100</v>
      </c>
      <c r="I210" s="5" t="s">
        <v>216</v>
      </c>
    </row>
    <row r="211" spans="3:9" ht="60" x14ac:dyDescent="0.25">
      <c r="C211" s="175">
        <v>10</v>
      </c>
      <c r="D211" s="168" t="s">
        <v>221</v>
      </c>
      <c r="E211" s="167" t="s">
        <v>222</v>
      </c>
      <c r="F211" s="5" t="s">
        <v>223</v>
      </c>
      <c r="G211" s="5" t="s">
        <v>10</v>
      </c>
      <c r="H211" s="25"/>
      <c r="I211" s="5" t="s">
        <v>36</v>
      </c>
    </row>
    <row r="212" spans="3:9" ht="121.5" customHeight="1" x14ac:dyDescent="0.25">
      <c r="C212" s="176"/>
      <c r="D212" s="169"/>
      <c r="E212" s="132"/>
      <c r="F212" s="96" t="s">
        <v>901</v>
      </c>
      <c r="G212" s="5" t="s">
        <v>10</v>
      </c>
      <c r="H212" s="25">
        <v>51793.8</v>
      </c>
      <c r="I212" s="5" t="s">
        <v>36</v>
      </c>
    </row>
    <row r="213" spans="3:9" ht="105" x14ac:dyDescent="0.25">
      <c r="C213" s="176"/>
      <c r="D213" s="169"/>
      <c r="E213" s="132"/>
      <c r="F213" s="96" t="s">
        <v>902</v>
      </c>
      <c r="G213" s="5" t="s">
        <v>10</v>
      </c>
      <c r="H213" s="25">
        <v>21716.799999999999</v>
      </c>
      <c r="I213" s="5" t="s">
        <v>36</v>
      </c>
    </row>
    <row r="214" spans="3:9" ht="136.5" customHeight="1" x14ac:dyDescent="0.25">
      <c r="C214" s="176"/>
      <c r="D214" s="169"/>
      <c r="E214" s="132"/>
      <c r="F214" s="96" t="s">
        <v>226</v>
      </c>
      <c r="G214" s="34" t="s">
        <v>10</v>
      </c>
      <c r="H214" s="36">
        <v>57000</v>
      </c>
      <c r="I214" s="34" t="s">
        <v>36</v>
      </c>
    </row>
    <row r="215" spans="3:9" x14ac:dyDescent="0.25">
      <c r="C215" s="176"/>
      <c r="D215" s="169"/>
      <c r="E215" s="132"/>
      <c r="F215" s="167" t="s">
        <v>227</v>
      </c>
      <c r="G215" s="167" t="s">
        <v>10</v>
      </c>
      <c r="H215" s="171">
        <v>4200</v>
      </c>
      <c r="I215" s="167" t="s">
        <v>36</v>
      </c>
    </row>
    <row r="216" spans="3:9" ht="90.75" customHeight="1" x14ac:dyDescent="0.25">
      <c r="C216" s="176"/>
      <c r="D216" s="169"/>
      <c r="E216" s="132"/>
      <c r="F216" s="127"/>
      <c r="G216" s="127"/>
      <c r="H216" s="172"/>
      <c r="I216" s="127"/>
    </row>
    <row r="217" spans="3:9" ht="60" x14ac:dyDescent="0.25">
      <c r="C217" s="176"/>
      <c r="D217" s="169"/>
      <c r="E217" s="132"/>
      <c r="F217" s="5" t="s">
        <v>204</v>
      </c>
      <c r="G217" s="5" t="s">
        <v>10</v>
      </c>
      <c r="H217" s="25">
        <v>4500</v>
      </c>
      <c r="I217" s="5" t="s">
        <v>216</v>
      </c>
    </row>
    <row r="218" spans="3:9" ht="60" x14ac:dyDescent="0.25">
      <c r="C218" s="176"/>
      <c r="D218" s="169"/>
      <c r="E218" s="132"/>
      <c r="F218" s="5" t="s">
        <v>228</v>
      </c>
      <c r="G218" s="5" t="s">
        <v>10</v>
      </c>
      <c r="H218" s="25">
        <v>7000</v>
      </c>
      <c r="I218" s="5" t="s">
        <v>216</v>
      </c>
    </row>
    <row r="219" spans="3:9" ht="30" x14ac:dyDescent="0.25">
      <c r="C219" s="176"/>
      <c r="D219" s="169"/>
      <c r="E219" s="132"/>
      <c r="F219" s="5" t="s">
        <v>229</v>
      </c>
      <c r="G219" s="167" t="s">
        <v>10</v>
      </c>
      <c r="H219" s="36"/>
      <c r="I219" s="167" t="s">
        <v>36</v>
      </c>
    </row>
    <row r="220" spans="3:9" ht="90" x14ac:dyDescent="0.25">
      <c r="C220" s="176"/>
      <c r="D220" s="169"/>
      <c r="E220" s="132"/>
      <c r="F220" s="5" t="s">
        <v>230</v>
      </c>
      <c r="G220" s="132"/>
      <c r="H220" s="26">
        <v>15000</v>
      </c>
      <c r="I220" s="132"/>
    </row>
    <row r="221" spans="3:9" ht="90" x14ac:dyDescent="0.25">
      <c r="C221" s="176"/>
      <c r="D221" s="169"/>
      <c r="E221" s="132"/>
      <c r="F221" s="5" t="s">
        <v>231</v>
      </c>
      <c r="G221" s="127"/>
      <c r="H221" s="27">
        <v>19642</v>
      </c>
      <c r="I221" s="127"/>
    </row>
    <row r="222" spans="3:9" ht="90" x14ac:dyDescent="0.25">
      <c r="C222" s="176"/>
      <c r="D222" s="169"/>
      <c r="E222" s="132"/>
      <c r="F222" s="5" t="s">
        <v>232</v>
      </c>
      <c r="G222" s="167" t="s">
        <v>10</v>
      </c>
      <c r="H222" s="171">
        <v>1000</v>
      </c>
      <c r="I222" s="5" t="s">
        <v>144</v>
      </c>
    </row>
    <row r="223" spans="3:9" ht="75" x14ac:dyDescent="0.25">
      <c r="C223" s="176"/>
      <c r="D223" s="169"/>
      <c r="E223" s="132"/>
      <c r="F223" s="5" t="s">
        <v>233</v>
      </c>
      <c r="G223" s="132"/>
      <c r="H223" s="173"/>
      <c r="I223" s="5" t="s">
        <v>234</v>
      </c>
    </row>
    <row r="224" spans="3:9" ht="75" x14ac:dyDescent="0.25">
      <c r="C224" s="176"/>
      <c r="D224" s="169"/>
      <c r="E224" s="132"/>
      <c r="F224" s="5" t="s">
        <v>236</v>
      </c>
      <c r="G224" s="132"/>
      <c r="H224" s="173"/>
      <c r="I224" s="94"/>
    </row>
    <row r="225" spans="3:9" ht="60" x14ac:dyDescent="0.25">
      <c r="C225" s="176"/>
      <c r="D225" s="169"/>
      <c r="E225" s="132"/>
      <c r="F225" s="5" t="s">
        <v>238</v>
      </c>
      <c r="G225" s="132"/>
      <c r="H225" s="173"/>
      <c r="I225" s="94"/>
    </row>
    <row r="226" spans="3:9" ht="75" x14ac:dyDescent="0.25">
      <c r="C226" s="176"/>
      <c r="D226" s="169"/>
      <c r="E226" s="132"/>
      <c r="F226" s="5" t="s">
        <v>240</v>
      </c>
      <c r="G226" s="132"/>
      <c r="H226" s="173"/>
      <c r="I226" s="94"/>
    </row>
    <row r="227" spans="3:9" ht="75" x14ac:dyDescent="0.25">
      <c r="C227" s="176"/>
      <c r="D227" s="169"/>
      <c r="E227" s="132"/>
      <c r="F227" s="5" t="s">
        <v>242</v>
      </c>
      <c r="G227" s="132"/>
      <c r="H227" s="173"/>
      <c r="I227" s="94"/>
    </row>
    <row r="228" spans="3:9" ht="75" x14ac:dyDescent="0.25">
      <c r="C228" s="176"/>
      <c r="D228" s="169"/>
      <c r="E228" s="132"/>
      <c r="F228" s="5" t="s">
        <v>243</v>
      </c>
      <c r="G228" s="127"/>
      <c r="H228" s="172"/>
      <c r="I228" s="94"/>
    </row>
    <row r="229" spans="3:9" ht="60" x14ac:dyDescent="0.25">
      <c r="C229" s="176"/>
      <c r="D229" s="169"/>
      <c r="E229" s="132"/>
      <c r="F229" s="5" t="s">
        <v>244</v>
      </c>
      <c r="G229" s="167" t="s">
        <v>10</v>
      </c>
      <c r="H229" s="171">
        <v>1000</v>
      </c>
      <c r="I229" s="167" t="s">
        <v>234</v>
      </c>
    </row>
    <row r="230" spans="3:9" ht="60" x14ac:dyDescent="0.25">
      <c r="C230" s="176"/>
      <c r="D230" s="169"/>
      <c r="E230" s="132"/>
      <c r="F230" s="5" t="s">
        <v>246</v>
      </c>
      <c r="G230" s="132"/>
      <c r="H230" s="173"/>
      <c r="I230" s="132"/>
    </row>
    <row r="231" spans="3:9" x14ac:dyDescent="0.25">
      <c r="C231" s="176"/>
      <c r="D231" s="169"/>
      <c r="E231" s="132"/>
      <c r="F231" s="5" t="s">
        <v>247</v>
      </c>
      <c r="G231" s="132"/>
      <c r="H231" s="173"/>
      <c r="I231" s="132"/>
    </row>
    <row r="232" spans="3:9" x14ac:dyDescent="0.25">
      <c r="C232" s="176"/>
      <c r="D232" s="169"/>
      <c r="E232" s="132"/>
      <c r="F232" s="5" t="s">
        <v>248</v>
      </c>
      <c r="G232" s="132"/>
      <c r="H232" s="173"/>
      <c r="I232" s="132"/>
    </row>
    <row r="233" spans="3:9" x14ac:dyDescent="0.25">
      <c r="C233" s="176"/>
      <c r="D233" s="169"/>
      <c r="E233" s="132"/>
      <c r="F233" s="5" t="s">
        <v>249</v>
      </c>
      <c r="G233" s="132"/>
      <c r="H233" s="173"/>
      <c r="I233" s="132"/>
    </row>
    <row r="234" spans="3:9" x14ac:dyDescent="0.25">
      <c r="C234" s="176"/>
      <c r="D234" s="169"/>
      <c r="E234" s="132"/>
      <c r="F234" s="5" t="s">
        <v>250</v>
      </c>
      <c r="G234" s="132"/>
      <c r="H234" s="173"/>
      <c r="I234" s="132"/>
    </row>
    <row r="235" spans="3:9" x14ac:dyDescent="0.25">
      <c r="C235" s="176"/>
      <c r="D235" s="169"/>
      <c r="E235" s="132"/>
      <c r="F235" s="5" t="s">
        <v>251</v>
      </c>
      <c r="G235" s="132"/>
      <c r="H235" s="173"/>
      <c r="I235" s="132"/>
    </row>
    <row r="236" spans="3:9" x14ac:dyDescent="0.25">
      <c r="C236" s="176"/>
      <c r="D236" s="169"/>
      <c r="E236" s="132"/>
      <c r="F236" s="5" t="s">
        <v>252</v>
      </c>
      <c r="G236" s="132"/>
      <c r="H236" s="173"/>
      <c r="I236" s="132"/>
    </row>
    <row r="237" spans="3:9" x14ac:dyDescent="0.25">
      <c r="C237" s="176"/>
      <c r="D237" s="169"/>
      <c r="E237" s="132"/>
      <c r="F237" s="5" t="s">
        <v>253</v>
      </c>
      <c r="G237" s="132"/>
      <c r="H237" s="173"/>
      <c r="I237" s="132"/>
    </row>
    <row r="238" spans="3:9" x14ac:dyDescent="0.25">
      <c r="C238" s="176"/>
      <c r="D238" s="169"/>
      <c r="E238" s="132"/>
      <c r="F238" s="5" t="s">
        <v>254</v>
      </c>
      <c r="G238" s="132"/>
      <c r="H238" s="173"/>
      <c r="I238" s="132"/>
    </row>
    <row r="239" spans="3:9" x14ac:dyDescent="0.25">
      <c r="C239" s="176"/>
      <c r="D239" s="169"/>
      <c r="E239" s="132"/>
      <c r="F239" s="5" t="s">
        <v>255</v>
      </c>
      <c r="G239" s="132"/>
      <c r="H239" s="173"/>
      <c r="I239" s="132"/>
    </row>
    <row r="240" spans="3:9" x14ac:dyDescent="0.25">
      <c r="C240" s="176"/>
      <c r="D240" s="169"/>
      <c r="E240" s="132"/>
      <c r="F240" s="5" t="s">
        <v>256</v>
      </c>
      <c r="G240" s="132"/>
      <c r="H240" s="173"/>
      <c r="I240" s="132"/>
    </row>
    <row r="241" spans="3:9" x14ac:dyDescent="0.25">
      <c r="C241" s="176"/>
      <c r="D241" s="169"/>
      <c r="E241" s="132"/>
      <c r="F241" s="5" t="s">
        <v>257</v>
      </c>
      <c r="G241" s="132"/>
      <c r="H241" s="173"/>
      <c r="I241" s="132"/>
    </row>
    <row r="242" spans="3:9" ht="30" x14ac:dyDescent="0.25">
      <c r="C242" s="176"/>
      <c r="D242" s="169"/>
      <c r="E242" s="132"/>
      <c r="F242" s="5" t="s">
        <v>258</v>
      </c>
      <c r="G242" s="132"/>
      <c r="H242" s="173"/>
      <c r="I242" s="132"/>
    </row>
    <row r="243" spans="3:9" x14ac:dyDescent="0.25">
      <c r="C243" s="176"/>
      <c r="D243" s="169"/>
      <c r="E243" s="132"/>
      <c r="F243" s="5" t="s">
        <v>259</v>
      </c>
      <c r="G243" s="132"/>
      <c r="H243" s="173"/>
      <c r="I243" s="132"/>
    </row>
    <row r="244" spans="3:9" x14ac:dyDescent="0.25">
      <c r="C244" s="176"/>
      <c r="D244" s="169"/>
      <c r="E244" s="132"/>
      <c r="F244" s="5" t="s">
        <v>260</v>
      </c>
      <c r="G244" s="132"/>
      <c r="H244" s="173"/>
      <c r="I244" s="132"/>
    </row>
    <row r="245" spans="3:9" x14ac:dyDescent="0.25">
      <c r="C245" s="176"/>
      <c r="D245" s="169"/>
      <c r="E245" s="132"/>
      <c r="F245" s="5" t="s">
        <v>261</v>
      </c>
      <c r="G245" s="132"/>
      <c r="H245" s="173"/>
      <c r="I245" s="132"/>
    </row>
    <row r="246" spans="3:9" ht="45" x14ac:dyDescent="0.25">
      <c r="C246" s="176"/>
      <c r="D246" s="169"/>
      <c r="E246" s="132"/>
      <c r="F246" s="5" t="s">
        <v>262</v>
      </c>
      <c r="G246" s="132"/>
      <c r="H246" s="173"/>
      <c r="I246" s="132"/>
    </row>
    <row r="247" spans="3:9" x14ac:dyDescent="0.25">
      <c r="C247" s="176"/>
      <c r="D247" s="169"/>
      <c r="E247" s="132"/>
      <c r="F247" s="5" t="s">
        <v>263</v>
      </c>
      <c r="G247" s="132"/>
      <c r="H247" s="173"/>
      <c r="I247" s="132"/>
    </row>
    <row r="248" spans="3:9" x14ac:dyDescent="0.25">
      <c r="C248" s="176"/>
      <c r="D248" s="169"/>
      <c r="E248" s="127"/>
      <c r="F248" s="5" t="s">
        <v>264</v>
      </c>
      <c r="G248" s="127"/>
      <c r="H248" s="172"/>
      <c r="I248" s="127"/>
    </row>
    <row r="249" spans="3:9" ht="37.5" customHeight="1" x14ac:dyDescent="0.25">
      <c r="C249" s="176"/>
      <c r="D249" s="169"/>
      <c r="E249" s="168" t="s">
        <v>265</v>
      </c>
      <c r="F249" s="167" t="s">
        <v>266</v>
      </c>
      <c r="G249" s="167" t="s">
        <v>10</v>
      </c>
      <c r="H249" s="171"/>
      <c r="I249" s="5" t="s">
        <v>267</v>
      </c>
    </row>
    <row r="250" spans="3:9" ht="49.5" customHeight="1" x14ac:dyDescent="0.25">
      <c r="C250" s="176"/>
      <c r="D250" s="169"/>
      <c r="E250" s="169"/>
      <c r="F250" s="127"/>
      <c r="G250" s="127"/>
      <c r="H250" s="172"/>
      <c r="I250" s="5" t="s">
        <v>53</v>
      </c>
    </row>
    <row r="251" spans="3:9" x14ac:dyDescent="0.25">
      <c r="C251" s="176"/>
      <c r="D251" s="169"/>
      <c r="E251" s="169"/>
      <c r="F251" s="167" t="s">
        <v>268</v>
      </c>
      <c r="G251" s="167" t="s">
        <v>10</v>
      </c>
      <c r="H251" s="171">
        <v>69325.399999999994</v>
      </c>
      <c r="I251" s="167" t="s">
        <v>36</v>
      </c>
    </row>
    <row r="252" spans="3:9" ht="49.5" customHeight="1" x14ac:dyDescent="0.25">
      <c r="C252" s="176"/>
      <c r="D252" s="169"/>
      <c r="E252" s="169"/>
      <c r="F252" s="127"/>
      <c r="G252" s="127"/>
      <c r="H252" s="172"/>
      <c r="I252" s="127"/>
    </row>
    <row r="253" spans="3:9" x14ac:dyDescent="0.25">
      <c r="C253" s="176"/>
      <c r="D253" s="169"/>
      <c r="E253" s="169"/>
      <c r="F253" s="167" t="s">
        <v>269</v>
      </c>
      <c r="G253" s="167" t="s">
        <v>10</v>
      </c>
      <c r="H253" s="171">
        <v>2388.3000000000002</v>
      </c>
      <c r="I253" s="167" t="s">
        <v>36</v>
      </c>
    </row>
    <row r="254" spans="3:9" ht="96.75" customHeight="1" x14ac:dyDescent="0.25">
      <c r="C254" s="176"/>
      <c r="D254" s="169"/>
      <c r="E254" s="169"/>
      <c r="F254" s="127"/>
      <c r="G254" s="127"/>
      <c r="H254" s="172"/>
      <c r="I254" s="127"/>
    </row>
    <row r="255" spans="3:9" x14ac:dyDescent="0.25">
      <c r="C255" s="176"/>
      <c r="D255" s="169"/>
      <c r="E255" s="169"/>
      <c r="F255" s="167" t="s">
        <v>270</v>
      </c>
      <c r="G255" s="167" t="s">
        <v>10</v>
      </c>
      <c r="H255" s="171">
        <v>2000</v>
      </c>
      <c r="I255" s="167" t="s">
        <v>36</v>
      </c>
    </row>
    <row r="256" spans="3:9" ht="57" customHeight="1" x14ac:dyDescent="0.25">
      <c r="C256" s="176"/>
      <c r="D256" s="169"/>
      <c r="E256" s="169"/>
      <c r="F256" s="127"/>
      <c r="G256" s="127"/>
      <c r="H256" s="172"/>
      <c r="I256" s="127"/>
    </row>
    <row r="257" spans="3:9" x14ac:dyDescent="0.25">
      <c r="C257" s="176"/>
      <c r="D257" s="169"/>
      <c r="E257" s="169"/>
      <c r="F257" s="167" t="s">
        <v>271</v>
      </c>
      <c r="G257" s="167" t="s">
        <v>10</v>
      </c>
      <c r="H257" s="171">
        <v>1000</v>
      </c>
      <c r="I257" s="167" t="s">
        <v>45</v>
      </c>
    </row>
    <row r="258" spans="3:9" ht="54" customHeight="1" x14ac:dyDescent="0.25">
      <c r="C258" s="176"/>
      <c r="D258" s="169"/>
      <c r="E258" s="169"/>
      <c r="F258" s="127"/>
      <c r="G258" s="127"/>
      <c r="H258" s="172"/>
      <c r="I258" s="127"/>
    </row>
    <row r="259" spans="3:9" ht="60" x14ac:dyDescent="0.25">
      <c r="C259" s="176"/>
      <c r="D259" s="169"/>
      <c r="E259" s="169"/>
      <c r="F259" s="5" t="s">
        <v>272</v>
      </c>
      <c r="G259" s="5" t="s">
        <v>10</v>
      </c>
      <c r="H259" s="25">
        <v>60</v>
      </c>
      <c r="I259" s="5" t="s">
        <v>216</v>
      </c>
    </row>
    <row r="260" spans="3:9" ht="120" x14ac:dyDescent="0.25">
      <c r="C260" s="176"/>
      <c r="D260" s="169"/>
      <c r="E260" s="169"/>
      <c r="F260" s="5" t="s">
        <v>832</v>
      </c>
      <c r="G260" s="34" t="s">
        <v>10</v>
      </c>
      <c r="H260" s="36">
        <v>48078</v>
      </c>
      <c r="I260" s="5" t="s">
        <v>45</v>
      </c>
    </row>
    <row r="261" spans="3:9" ht="90" x14ac:dyDescent="0.25">
      <c r="C261" s="176"/>
      <c r="D261" s="169"/>
      <c r="E261" s="169"/>
      <c r="F261" s="5" t="s">
        <v>849</v>
      </c>
      <c r="G261" s="34" t="s">
        <v>211</v>
      </c>
      <c r="H261" s="36">
        <v>46200</v>
      </c>
      <c r="I261" s="5" t="s">
        <v>45</v>
      </c>
    </row>
    <row r="262" spans="3:9" ht="270" x14ac:dyDescent="0.25">
      <c r="C262" s="176"/>
      <c r="D262" s="169"/>
      <c r="E262" s="169"/>
      <c r="F262" s="5" t="s">
        <v>838</v>
      </c>
      <c r="G262" s="34" t="s">
        <v>357</v>
      </c>
      <c r="H262" s="36">
        <v>41683.542999999998</v>
      </c>
      <c r="I262" s="5" t="s">
        <v>840</v>
      </c>
    </row>
    <row r="263" spans="3:9" ht="165" x14ac:dyDescent="0.25">
      <c r="C263" s="176"/>
      <c r="D263" s="169"/>
      <c r="E263" s="169"/>
      <c r="F263" s="5" t="s">
        <v>839</v>
      </c>
      <c r="G263" s="34" t="s">
        <v>357</v>
      </c>
      <c r="H263" s="36">
        <v>21377.361000000001</v>
      </c>
      <c r="I263" s="5" t="s">
        <v>840</v>
      </c>
    </row>
    <row r="264" spans="3:9" ht="135" x14ac:dyDescent="0.25">
      <c r="C264" s="176"/>
      <c r="D264" s="169"/>
      <c r="E264" s="169"/>
      <c r="F264" s="5" t="s">
        <v>841</v>
      </c>
      <c r="G264" s="34" t="s">
        <v>211</v>
      </c>
      <c r="H264" s="36">
        <v>19531.871999999999</v>
      </c>
      <c r="I264" s="5" t="s">
        <v>45</v>
      </c>
    </row>
    <row r="265" spans="3:9" ht="180" x14ac:dyDescent="0.25">
      <c r="C265" s="177"/>
      <c r="D265" s="170"/>
      <c r="E265" s="170"/>
      <c r="F265" s="97" t="s">
        <v>900</v>
      </c>
      <c r="G265" s="34" t="s">
        <v>211</v>
      </c>
      <c r="H265" s="36">
        <v>234216.9</v>
      </c>
      <c r="I265" s="5" t="s">
        <v>45</v>
      </c>
    </row>
    <row r="266" spans="3:9" ht="60" x14ac:dyDescent="0.25">
      <c r="C266" s="166">
        <v>11</v>
      </c>
      <c r="D266" s="168" t="s">
        <v>273</v>
      </c>
      <c r="E266" s="167" t="s">
        <v>274</v>
      </c>
      <c r="F266" s="5" t="s">
        <v>275</v>
      </c>
      <c r="G266" s="167" t="s">
        <v>10</v>
      </c>
      <c r="H266" s="36"/>
      <c r="I266" s="5"/>
    </row>
    <row r="267" spans="3:9" ht="105" x14ac:dyDescent="0.25">
      <c r="C267" s="129"/>
      <c r="D267" s="132"/>
      <c r="E267" s="132"/>
      <c r="F267" s="5" t="s">
        <v>276</v>
      </c>
      <c r="G267" s="127"/>
      <c r="H267" s="27">
        <v>3000</v>
      </c>
      <c r="I267" s="5" t="s">
        <v>277</v>
      </c>
    </row>
    <row r="268" spans="3:9" ht="63.75" customHeight="1" x14ac:dyDescent="0.25">
      <c r="C268" s="129"/>
      <c r="D268" s="132"/>
      <c r="E268" s="132"/>
      <c r="F268" s="167" t="s">
        <v>279</v>
      </c>
      <c r="G268" s="167" t="s">
        <v>10</v>
      </c>
      <c r="H268" s="171">
        <v>143923.79999999999</v>
      </c>
      <c r="I268" s="5" t="s">
        <v>280</v>
      </c>
    </row>
    <row r="269" spans="3:9" ht="63.75" customHeight="1" x14ac:dyDescent="0.25">
      <c r="C269" s="129"/>
      <c r="D269" s="132"/>
      <c r="E269" s="132"/>
      <c r="F269" s="127"/>
      <c r="G269" s="127"/>
      <c r="H269" s="172"/>
      <c r="I269" s="5" t="s">
        <v>36</v>
      </c>
    </row>
    <row r="270" spans="3:9" ht="63.75" customHeight="1" x14ac:dyDescent="0.25">
      <c r="C270" s="129"/>
      <c r="D270" s="132"/>
      <c r="E270" s="132"/>
      <c r="F270" s="167" t="s">
        <v>281</v>
      </c>
      <c r="G270" s="167" t="s">
        <v>10</v>
      </c>
      <c r="H270" s="171">
        <v>259004.1</v>
      </c>
      <c r="I270" s="5" t="s">
        <v>280</v>
      </c>
    </row>
    <row r="271" spans="3:9" ht="63.75" customHeight="1" x14ac:dyDescent="0.25">
      <c r="C271" s="129"/>
      <c r="D271" s="132"/>
      <c r="E271" s="132"/>
      <c r="F271" s="127"/>
      <c r="G271" s="127"/>
      <c r="H271" s="172"/>
      <c r="I271" s="5" t="s">
        <v>45</v>
      </c>
    </row>
    <row r="272" spans="3:9" ht="63.75" customHeight="1" x14ac:dyDescent="0.25">
      <c r="C272" s="129"/>
      <c r="D272" s="132"/>
      <c r="E272" s="132"/>
      <c r="F272" s="167" t="s">
        <v>282</v>
      </c>
      <c r="G272" s="167" t="s">
        <v>10</v>
      </c>
      <c r="H272" s="171">
        <v>48376.9</v>
      </c>
      <c r="I272" s="5" t="s">
        <v>280</v>
      </c>
    </row>
    <row r="273" spans="3:9" ht="63.75" customHeight="1" x14ac:dyDescent="0.25">
      <c r="C273" s="129"/>
      <c r="D273" s="132"/>
      <c r="E273" s="132"/>
      <c r="F273" s="127"/>
      <c r="G273" s="127"/>
      <c r="H273" s="172"/>
      <c r="I273" s="5" t="s">
        <v>45</v>
      </c>
    </row>
    <row r="274" spans="3:9" ht="63.75" customHeight="1" x14ac:dyDescent="0.25">
      <c r="C274" s="129"/>
      <c r="D274" s="132"/>
      <c r="E274" s="132"/>
      <c r="F274" s="167" t="s">
        <v>283</v>
      </c>
      <c r="G274" s="167" t="s">
        <v>10</v>
      </c>
      <c r="H274" s="171">
        <v>3000</v>
      </c>
      <c r="I274" s="5" t="s">
        <v>280</v>
      </c>
    </row>
    <row r="275" spans="3:9" ht="63.75" customHeight="1" x14ac:dyDescent="0.25">
      <c r="C275" s="129"/>
      <c r="D275" s="132"/>
      <c r="E275" s="132"/>
      <c r="F275" s="127"/>
      <c r="G275" s="127"/>
      <c r="H275" s="172"/>
      <c r="I275" s="5" t="s">
        <v>45</v>
      </c>
    </row>
    <row r="276" spans="3:9" ht="63.75" customHeight="1" x14ac:dyDescent="0.25">
      <c r="C276" s="129"/>
      <c r="D276" s="132"/>
      <c r="E276" s="132"/>
      <c r="F276" s="167" t="s">
        <v>284</v>
      </c>
      <c r="G276" s="167" t="s">
        <v>10</v>
      </c>
      <c r="H276" s="171">
        <v>104972.2</v>
      </c>
      <c r="I276" s="5" t="s">
        <v>280</v>
      </c>
    </row>
    <row r="277" spans="3:9" ht="63.75" customHeight="1" x14ac:dyDescent="0.25">
      <c r="C277" s="129"/>
      <c r="D277" s="132"/>
      <c r="E277" s="132"/>
      <c r="F277" s="132"/>
      <c r="G277" s="132"/>
      <c r="H277" s="173"/>
      <c r="I277" s="5" t="s">
        <v>36</v>
      </c>
    </row>
    <row r="278" spans="3:9" ht="63.75" customHeight="1" x14ac:dyDescent="0.25">
      <c r="C278" s="129"/>
      <c r="D278" s="132"/>
      <c r="E278" s="132"/>
      <c r="F278" s="127"/>
      <c r="G278" s="127"/>
      <c r="H278" s="172"/>
      <c r="I278" s="94"/>
    </row>
    <row r="279" spans="3:9" ht="64.5" customHeight="1" x14ac:dyDescent="0.25">
      <c r="C279" s="129"/>
      <c r="D279" s="132"/>
      <c r="E279" s="132"/>
      <c r="F279" s="167" t="s">
        <v>285</v>
      </c>
      <c r="G279" s="167" t="s">
        <v>10</v>
      </c>
      <c r="H279" s="171">
        <v>5325.4</v>
      </c>
      <c r="I279" s="5" t="s">
        <v>280</v>
      </c>
    </row>
    <row r="280" spans="3:9" ht="64.5" customHeight="1" x14ac:dyDescent="0.25">
      <c r="C280" s="129"/>
      <c r="D280" s="132"/>
      <c r="E280" s="132"/>
      <c r="F280" s="132"/>
      <c r="G280" s="132"/>
      <c r="H280" s="173"/>
      <c r="I280" s="5" t="s">
        <v>36</v>
      </c>
    </row>
    <row r="281" spans="3:9" ht="64.5" customHeight="1" x14ac:dyDescent="0.25">
      <c r="C281" s="129"/>
      <c r="D281" s="132"/>
      <c r="E281" s="132"/>
      <c r="F281" s="127"/>
      <c r="G281" s="127"/>
      <c r="H281" s="172"/>
      <c r="I281" s="94"/>
    </row>
    <row r="282" spans="3:9" ht="64.5" customHeight="1" x14ac:dyDescent="0.25">
      <c r="C282" s="129"/>
      <c r="D282" s="132"/>
      <c r="E282" s="132"/>
      <c r="F282" s="167" t="s">
        <v>286</v>
      </c>
      <c r="G282" s="167" t="s">
        <v>10</v>
      </c>
      <c r="H282" s="171">
        <v>22311</v>
      </c>
      <c r="I282" s="5" t="s">
        <v>280</v>
      </c>
    </row>
    <row r="283" spans="3:9" ht="64.5" customHeight="1" x14ac:dyDescent="0.25">
      <c r="C283" s="129"/>
      <c r="D283" s="132"/>
      <c r="E283" s="132"/>
      <c r="F283" s="132"/>
      <c r="G283" s="132"/>
      <c r="H283" s="173"/>
      <c r="I283" s="5" t="s">
        <v>36</v>
      </c>
    </row>
    <row r="284" spans="3:9" ht="64.5" customHeight="1" x14ac:dyDescent="0.25">
      <c r="C284" s="129"/>
      <c r="D284" s="132"/>
      <c r="E284" s="132"/>
      <c r="F284" s="127"/>
      <c r="G284" s="127"/>
      <c r="H284" s="172"/>
      <c r="I284" s="94"/>
    </row>
    <row r="285" spans="3:9" ht="64.5" customHeight="1" x14ac:dyDescent="0.25">
      <c r="C285" s="129"/>
      <c r="D285" s="132"/>
      <c r="E285" s="132"/>
      <c r="F285" s="167" t="s">
        <v>287</v>
      </c>
      <c r="G285" s="167" t="s">
        <v>10</v>
      </c>
      <c r="H285" s="171">
        <v>16498.3</v>
      </c>
      <c r="I285" s="5" t="s">
        <v>280</v>
      </c>
    </row>
    <row r="286" spans="3:9" ht="64.5" customHeight="1" x14ac:dyDescent="0.25">
      <c r="C286" s="129"/>
      <c r="D286" s="132"/>
      <c r="E286" s="132"/>
      <c r="F286" s="132"/>
      <c r="G286" s="132"/>
      <c r="H286" s="173"/>
      <c r="I286" s="5" t="s">
        <v>36</v>
      </c>
    </row>
    <row r="287" spans="3:9" ht="64.5" customHeight="1" x14ac:dyDescent="0.25">
      <c r="C287" s="129"/>
      <c r="D287" s="132"/>
      <c r="E287" s="132"/>
      <c r="F287" s="127"/>
      <c r="G287" s="127"/>
      <c r="H287" s="172"/>
      <c r="I287" s="94"/>
    </row>
    <row r="288" spans="3:9" ht="64.5" customHeight="1" x14ac:dyDescent="0.25">
      <c r="C288" s="129"/>
      <c r="D288" s="132"/>
      <c r="E288" s="132"/>
      <c r="F288" s="167" t="s">
        <v>288</v>
      </c>
      <c r="G288" s="167" t="s">
        <v>10</v>
      </c>
      <c r="H288" s="171">
        <v>60000</v>
      </c>
      <c r="I288" s="5" t="s">
        <v>280</v>
      </c>
    </row>
    <row r="289" spans="3:9" ht="64.5" customHeight="1" x14ac:dyDescent="0.25">
      <c r="C289" s="129"/>
      <c r="D289" s="132"/>
      <c r="E289" s="132"/>
      <c r="F289" s="127"/>
      <c r="G289" s="127"/>
      <c r="H289" s="172"/>
      <c r="I289" s="5" t="s">
        <v>36</v>
      </c>
    </row>
    <row r="290" spans="3:9" ht="64.5" customHeight="1" x14ac:dyDescent="0.25">
      <c r="C290" s="129"/>
      <c r="D290" s="132"/>
      <c r="E290" s="132"/>
      <c r="F290" s="167" t="s">
        <v>289</v>
      </c>
      <c r="G290" s="167" t="s">
        <v>10</v>
      </c>
      <c r="H290" s="171">
        <v>20918.473000000002</v>
      </c>
      <c r="I290" s="5" t="s">
        <v>280</v>
      </c>
    </row>
    <row r="291" spans="3:9" ht="64.5" customHeight="1" x14ac:dyDescent="0.25">
      <c r="C291" s="129"/>
      <c r="D291" s="132"/>
      <c r="E291" s="132"/>
      <c r="F291" s="127"/>
      <c r="G291" s="127"/>
      <c r="H291" s="172"/>
      <c r="I291" s="5" t="s">
        <v>36</v>
      </c>
    </row>
    <row r="292" spans="3:9" ht="64.5" customHeight="1" x14ac:dyDescent="0.25">
      <c r="C292" s="129"/>
      <c r="D292" s="132"/>
      <c r="E292" s="132"/>
      <c r="F292" s="167" t="s">
        <v>290</v>
      </c>
      <c r="G292" s="167" t="s">
        <v>10</v>
      </c>
      <c r="H292" s="171">
        <v>1500</v>
      </c>
      <c r="I292" s="5" t="s">
        <v>280</v>
      </c>
    </row>
    <row r="293" spans="3:9" ht="64.5" customHeight="1" x14ac:dyDescent="0.25">
      <c r="C293" s="129"/>
      <c r="D293" s="132"/>
      <c r="E293" s="132"/>
      <c r="F293" s="127"/>
      <c r="G293" s="127"/>
      <c r="H293" s="172"/>
      <c r="I293" s="5" t="s">
        <v>36</v>
      </c>
    </row>
    <row r="294" spans="3:9" ht="64.5" customHeight="1" x14ac:dyDescent="0.25">
      <c r="C294" s="129"/>
      <c r="D294" s="132"/>
      <c r="E294" s="132"/>
      <c r="F294" s="167" t="s">
        <v>291</v>
      </c>
      <c r="G294" s="167" t="s">
        <v>10</v>
      </c>
      <c r="H294" s="171">
        <v>25000</v>
      </c>
      <c r="I294" s="5" t="s">
        <v>280</v>
      </c>
    </row>
    <row r="295" spans="3:9" ht="64.5" customHeight="1" x14ac:dyDescent="0.25">
      <c r="C295" s="129"/>
      <c r="D295" s="132"/>
      <c r="E295" s="132"/>
      <c r="F295" s="127"/>
      <c r="G295" s="127"/>
      <c r="H295" s="172"/>
      <c r="I295" s="5" t="s">
        <v>36</v>
      </c>
    </row>
    <row r="296" spans="3:9" ht="64.5" customHeight="1" x14ac:dyDescent="0.25">
      <c r="C296" s="129"/>
      <c r="D296" s="132"/>
      <c r="E296" s="132"/>
      <c r="F296" s="167" t="s">
        <v>292</v>
      </c>
      <c r="G296" s="167" t="s">
        <v>10</v>
      </c>
      <c r="H296" s="171">
        <v>2500</v>
      </c>
      <c r="I296" s="5" t="s">
        <v>280</v>
      </c>
    </row>
    <row r="297" spans="3:9" ht="64.5" customHeight="1" x14ac:dyDescent="0.25">
      <c r="C297" s="129"/>
      <c r="D297" s="132"/>
      <c r="E297" s="132"/>
      <c r="F297" s="127"/>
      <c r="G297" s="127"/>
      <c r="H297" s="172"/>
      <c r="I297" s="5" t="s">
        <v>45</v>
      </c>
    </row>
    <row r="298" spans="3:9" ht="64.5" customHeight="1" x14ac:dyDescent="0.25">
      <c r="C298" s="129"/>
      <c r="D298" s="132"/>
      <c r="E298" s="132"/>
      <c r="F298" s="167" t="s">
        <v>293</v>
      </c>
      <c r="G298" s="167" t="s">
        <v>10</v>
      </c>
      <c r="H298" s="171">
        <v>2500</v>
      </c>
      <c r="I298" s="5" t="s">
        <v>280</v>
      </c>
    </row>
    <row r="299" spans="3:9" ht="64.5" customHeight="1" x14ac:dyDescent="0.25">
      <c r="C299" s="129"/>
      <c r="D299" s="132"/>
      <c r="E299" s="132"/>
      <c r="F299" s="127"/>
      <c r="G299" s="127"/>
      <c r="H299" s="172"/>
      <c r="I299" s="5" t="s">
        <v>45</v>
      </c>
    </row>
    <row r="300" spans="3:9" ht="64.5" customHeight="1" x14ac:dyDescent="0.25">
      <c r="C300" s="129"/>
      <c r="D300" s="132"/>
      <c r="E300" s="132"/>
      <c r="F300" s="167" t="s">
        <v>294</v>
      </c>
      <c r="G300" s="167" t="s">
        <v>10</v>
      </c>
      <c r="H300" s="171">
        <v>2500</v>
      </c>
      <c r="I300" s="5" t="s">
        <v>280</v>
      </c>
    </row>
    <row r="301" spans="3:9" ht="64.5" customHeight="1" x14ac:dyDescent="0.25">
      <c r="C301" s="129"/>
      <c r="D301" s="132"/>
      <c r="E301" s="132"/>
      <c r="F301" s="127"/>
      <c r="G301" s="127"/>
      <c r="H301" s="172"/>
      <c r="I301" s="5" t="s">
        <v>45</v>
      </c>
    </row>
    <row r="302" spans="3:9" ht="64.5" customHeight="1" x14ac:dyDescent="0.25">
      <c r="C302" s="129"/>
      <c r="D302" s="132"/>
      <c r="E302" s="132"/>
      <c r="F302" s="167" t="s">
        <v>295</v>
      </c>
      <c r="G302" s="167" t="s">
        <v>10</v>
      </c>
      <c r="H302" s="171">
        <v>2500</v>
      </c>
      <c r="I302" s="5" t="s">
        <v>280</v>
      </c>
    </row>
    <row r="303" spans="3:9" ht="64.5" customHeight="1" x14ac:dyDescent="0.25">
      <c r="C303" s="129"/>
      <c r="D303" s="132"/>
      <c r="E303" s="132"/>
      <c r="F303" s="127"/>
      <c r="G303" s="127"/>
      <c r="H303" s="172"/>
      <c r="I303" s="5" t="s">
        <v>45</v>
      </c>
    </row>
    <row r="304" spans="3:9" ht="64.5" customHeight="1" x14ac:dyDescent="0.25">
      <c r="C304" s="129"/>
      <c r="D304" s="132"/>
      <c r="E304" s="132"/>
      <c r="F304" s="167" t="s">
        <v>296</v>
      </c>
      <c r="G304" s="167" t="s">
        <v>10</v>
      </c>
      <c r="H304" s="171">
        <v>34154</v>
      </c>
      <c r="I304" s="167" t="s">
        <v>36</v>
      </c>
    </row>
    <row r="305" spans="3:9" ht="64.5" customHeight="1" x14ac:dyDescent="0.25">
      <c r="C305" s="129"/>
      <c r="D305" s="132"/>
      <c r="E305" s="132"/>
      <c r="F305" s="132"/>
      <c r="G305" s="132"/>
      <c r="H305" s="173"/>
      <c r="I305" s="132"/>
    </row>
    <row r="306" spans="3:9" ht="64.5" customHeight="1" x14ac:dyDescent="0.25">
      <c r="C306" s="129"/>
      <c r="D306" s="132"/>
      <c r="E306" s="127"/>
      <c r="F306" s="127"/>
      <c r="G306" s="127"/>
      <c r="H306" s="172"/>
      <c r="I306" s="127"/>
    </row>
    <row r="307" spans="3:9" ht="135" x14ac:dyDescent="0.25">
      <c r="C307" s="129"/>
      <c r="D307" s="132"/>
      <c r="E307" s="33"/>
      <c r="F307" s="98" t="s">
        <v>899</v>
      </c>
      <c r="G307" s="34" t="s">
        <v>211</v>
      </c>
      <c r="H307" s="36">
        <v>52604</v>
      </c>
      <c r="I307" s="5" t="s">
        <v>45</v>
      </c>
    </row>
    <row r="308" spans="3:9" x14ac:dyDescent="0.25">
      <c r="C308" s="129"/>
      <c r="D308" s="132"/>
      <c r="E308" s="168" t="s">
        <v>298</v>
      </c>
      <c r="F308" s="167" t="s">
        <v>299</v>
      </c>
      <c r="G308" s="167" t="s">
        <v>10</v>
      </c>
      <c r="H308" s="171">
        <v>1245</v>
      </c>
      <c r="I308" s="167" t="s">
        <v>280</v>
      </c>
    </row>
    <row r="309" spans="3:9" ht="31.5" customHeight="1" x14ac:dyDescent="0.25">
      <c r="C309" s="129"/>
      <c r="D309" s="132"/>
      <c r="E309" s="132"/>
      <c r="F309" s="127"/>
      <c r="G309" s="127"/>
      <c r="H309" s="172"/>
      <c r="I309" s="127"/>
    </row>
    <row r="310" spans="3:9" x14ac:dyDescent="0.25">
      <c r="C310" s="129"/>
      <c r="D310" s="132"/>
      <c r="E310" s="132"/>
      <c r="F310" s="167" t="s">
        <v>300</v>
      </c>
      <c r="G310" s="167" t="s">
        <v>10</v>
      </c>
      <c r="H310" s="171">
        <v>8000</v>
      </c>
      <c r="I310" s="167" t="s">
        <v>280</v>
      </c>
    </row>
    <row r="311" spans="3:9" x14ac:dyDescent="0.25">
      <c r="C311" s="129"/>
      <c r="D311" s="132"/>
      <c r="E311" s="132"/>
      <c r="F311" s="132"/>
      <c r="G311" s="132"/>
      <c r="H311" s="173"/>
      <c r="I311" s="132"/>
    </row>
    <row r="312" spans="3:9" x14ac:dyDescent="0.25">
      <c r="C312" s="129"/>
      <c r="D312" s="132"/>
      <c r="E312" s="132"/>
      <c r="F312" s="132"/>
      <c r="G312" s="132"/>
      <c r="H312" s="173"/>
      <c r="I312" s="132"/>
    </row>
    <row r="313" spans="3:9" x14ac:dyDescent="0.25">
      <c r="C313" s="129"/>
      <c r="D313" s="132"/>
      <c r="E313" s="132"/>
      <c r="F313" s="132"/>
      <c r="G313" s="132"/>
      <c r="H313" s="173"/>
      <c r="I313" s="132"/>
    </row>
    <row r="314" spans="3:9" x14ac:dyDescent="0.25">
      <c r="C314" s="129"/>
      <c r="D314" s="132"/>
      <c r="E314" s="132"/>
      <c r="F314" s="132"/>
      <c r="G314" s="132"/>
      <c r="H314" s="173"/>
      <c r="I314" s="132"/>
    </row>
    <row r="315" spans="3:9" x14ac:dyDescent="0.25">
      <c r="C315" s="129"/>
      <c r="D315" s="132"/>
      <c r="E315" s="132"/>
      <c r="F315" s="132"/>
      <c r="G315" s="132"/>
      <c r="H315" s="173"/>
      <c r="I315" s="132"/>
    </row>
    <row r="316" spans="3:9" x14ac:dyDescent="0.25">
      <c r="C316" s="129"/>
      <c r="D316" s="132"/>
      <c r="E316" s="132"/>
      <c r="F316" s="132"/>
      <c r="G316" s="132"/>
      <c r="H316" s="173"/>
      <c r="I316" s="132"/>
    </row>
    <row r="317" spans="3:9" x14ac:dyDescent="0.25">
      <c r="C317" s="129"/>
      <c r="D317" s="132"/>
      <c r="E317" s="132"/>
      <c r="F317" s="132"/>
      <c r="G317" s="132"/>
      <c r="H317" s="173"/>
      <c r="I317" s="132"/>
    </row>
    <row r="318" spans="3:9" ht="10.5" customHeight="1" x14ac:dyDescent="0.25">
      <c r="C318" s="129"/>
      <c r="D318" s="132"/>
      <c r="E318" s="127"/>
      <c r="F318" s="127"/>
      <c r="G318" s="127"/>
      <c r="H318" s="172"/>
      <c r="I318" s="127"/>
    </row>
    <row r="319" spans="3:9" hidden="1" x14ac:dyDescent="0.25">
      <c r="C319" s="129"/>
      <c r="D319" s="132"/>
      <c r="E319" s="167" t="s">
        <v>301</v>
      </c>
      <c r="F319" s="167" t="s">
        <v>302</v>
      </c>
      <c r="G319" s="167" t="s">
        <v>10</v>
      </c>
      <c r="H319" s="36"/>
      <c r="I319" s="167" t="s">
        <v>280</v>
      </c>
    </row>
    <row r="320" spans="3:9" ht="70.5" customHeight="1" x14ac:dyDescent="0.25">
      <c r="C320" s="129"/>
      <c r="D320" s="132"/>
      <c r="E320" s="132"/>
      <c r="F320" s="127"/>
      <c r="G320" s="127"/>
      <c r="H320" s="27">
        <v>1000</v>
      </c>
      <c r="I320" s="127"/>
    </row>
    <row r="321" spans="3:9" x14ac:dyDescent="0.25">
      <c r="C321" s="129"/>
      <c r="D321" s="132"/>
      <c r="E321" s="132"/>
      <c r="F321" s="167" t="s">
        <v>303</v>
      </c>
      <c r="G321" s="167" t="s">
        <v>10</v>
      </c>
      <c r="H321" s="171">
        <v>830</v>
      </c>
      <c r="I321" s="167" t="s">
        <v>280</v>
      </c>
    </row>
    <row r="322" spans="3:9" x14ac:dyDescent="0.25">
      <c r="C322" s="130"/>
      <c r="D322" s="127"/>
      <c r="E322" s="127"/>
      <c r="F322" s="127"/>
      <c r="G322" s="127"/>
      <c r="H322" s="172"/>
      <c r="I322" s="127"/>
    </row>
    <row r="323" spans="3:9" x14ac:dyDescent="0.25">
      <c r="C323" s="166">
        <v>12</v>
      </c>
      <c r="D323" s="167" t="s">
        <v>304</v>
      </c>
      <c r="E323" s="174" t="s">
        <v>305</v>
      </c>
      <c r="F323" s="167" t="s">
        <v>306</v>
      </c>
      <c r="G323" s="167" t="s">
        <v>10</v>
      </c>
      <c r="H323" s="171">
        <v>19000</v>
      </c>
      <c r="I323" s="167" t="s">
        <v>930</v>
      </c>
    </row>
    <row r="324" spans="3:9" ht="63" customHeight="1" x14ac:dyDescent="0.25">
      <c r="C324" s="129"/>
      <c r="D324" s="132"/>
      <c r="E324" s="132"/>
      <c r="F324" s="127"/>
      <c r="G324" s="127"/>
      <c r="H324" s="172"/>
      <c r="I324" s="127"/>
    </row>
    <row r="325" spans="3:9" x14ac:dyDescent="0.25">
      <c r="C325" s="129"/>
      <c r="D325" s="132"/>
      <c r="E325" s="132"/>
      <c r="F325" s="167" t="s">
        <v>307</v>
      </c>
      <c r="G325" s="167" t="s">
        <v>10</v>
      </c>
      <c r="H325" s="171">
        <v>2500</v>
      </c>
      <c r="I325" s="167" t="s">
        <v>36</v>
      </c>
    </row>
    <row r="326" spans="3:9" ht="58.5" customHeight="1" x14ac:dyDescent="0.25">
      <c r="C326" s="129"/>
      <c r="D326" s="132"/>
      <c r="E326" s="127"/>
      <c r="F326" s="127"/>
      <c r="G326" s="127"/>
      <c r="H326" s="172"/>
      <c r="I326" s="127"/>
    </row>
    <row r="327" spans="3:9" ht="30" x14ac:dyDescent="0.25">
      <c r="C327" s="129"/>
      <c r="D327" s="132"/>
      <c r="E327" s="174" t="s">
        <v>308</v>
      </c>
      <c r="F327" s="167" t="s">
        <v>309</v>
      </c>
      <c r="G327" s="167" t="s">
        <v>10</v>
      </c>
      <c r="H327" s="171">
        <v>3000</v>
      </c>
      <c r="I327" s="5" t="s">
        <v>310</v>
      </c>
    </row>
    <row r="328" spans="3:9" ht="75" x14ac:dyDescent="0.25">
      <c r="C328" s="129"/>
      <c r="D328" s="132"/>
      <c r="E328" s="132"/>
      <c r="F328" s="127"/>
      <c r="G328" s="127"/>
      <c r="H328" s="172"/>
      <c r="I328" s="5" t="s">
        <v>14</v>
      </c>
    </row>
    <row r="329" spans="3:9" ht="45" x14ac:dyDescent="0.25">
      <c r="C329" s="129"/>
      <c r="D329" s="132"/>
      <c r="E329" s="132"/>
      <c r="F329" s="167" t="s">
        <v>311</v>
      </c>
      <c r="G329" s="167" t="s">
        <v>10</v>
      </c>
      <c r="H329" s="171">
        <v>1500</v>
      </c>
      <c r="I329" s="5" t="s">
        <v>312</v>
      </c>
    </row>
    <row r="330" spans="3:9" ht="30" x14ac:dyDescent="0.25">
      <c r="C330" s="129"/>
      <c r="D330" s="132"/>
      <c r="E330" s="132"/>
      <c r="F330" s="132"/>
      <c r="G330" s="132"/>
      <c r="H330" s="173"/>
      <c r="I330" s="5" t="s">
        <v>313</v>
      </c>
    </row>
    <row r="331" spans="3:9" ht="30" x14ac:dyDescent="0.25">
      <c r="C331" s="129"/>
      <c r="D331" s="132"/>
      <c r="E331" s="127"/>
      <c r="F331" s="127"/>
      <c r="G331" s="127"/>
      <c r="H331" s="172"/>
      <c r="I331" s="5" t="s">
        <v>53</v>
      </c>
    </row>
    <row r="332" spans="3:9" ht="30" x14ac:dyDescent="0.25">
      <c r="C332" s="129"/>
      <c r="D332" s="132"/>
      <c r="E332" s="167" t="s">
        <v>314</v>
      </c>
      <c r="F332" s="167" t="s">
        <v>836</v>
      </c>
      <c r="G332" s="167" t="s">
        <v>10</v>
      </c>
      <c r="H332" s="171">
        <v>34060</v>
      </c>
      <c r="I332" s="5" t="s">
        <v>53</v>
      </c>
    </row>
    <row r="333" spans="3:9" ht="45" x14ac:dyDescent="0.25">
      <c r="C333" s="129"/>
      <c r="D333" s="132"/>
      <c r="E333" s="132"/>
      <c r="F333" s="127"/>
      <c r="G333" s="127"/>
      <c r="H333" s="172"/>
      <c r="I333" s="5" t="s">
        <v>210</v>
      </c>
    </row>
    <row r="334" spans="3:9" x14ac:dyDescent="0.25">
      <c r="C334" s="178">
        <v>13</v>
      </c>
      <c r="D334" s="179" t="s">
        <v>315</v>
      </c>
      <c r="E334" s="181" t="s">
        <v>316</v>
      </c>
      <c r="F334" s="182" t="s">
        <v>837</v>
      </c>
      <c r="G334" s="167" t="s">
        <v>10</v>
      </c>
      <c r="H334" s="171">
        <v>1800</v>
      </c>
      <c r="I334" s="5" t="s">
        <v>317</v>
      </c>
    </row>
    <row r="335" spans="3:9" ht="56.25" customHeight="1" x14ac:dyDescent="0.25">
      <c r="C335" s="178"/>
      <c r="D335" s="180"/>
      <c r="E335" s="180"/>
      <c r="F335" s="183"/>
      <c r="G335" s="127"/>
      <c r="H335" s="172"/>
      <c r="I335" s="5" t="s">
        <v>36</v>
      </c>
    </row>
    <row r="336" spans="3:9" x14ac:dyDescent="0.25">
      <c r="C336" s="178"/>
      <c r="D336" s="184" t="s">
        <v>318</v>
      </c>
      <c r="E336" s="184" t="s">
        <v>319</v>
      </c>
      <c r="F336" s="182" t="s">
        <v>320</v>
      </c>
      <c r="G336" s="167" t="s">
        <v>10</v>
      </c>
      <c r="H336" s="171">
        <v>2500</v>
      </c>
      <c r="I336" s="167" t="s">
        <v>321</v>
      </c>
    </row>
    <row r="337" spans="3:10" ht="87" customHeight="1" x14ac:dyDescent="0.25">
      <c r="C337" s="178"/>
      <c r="D337" s="184"/>
      <c r="E337" s="184"/>
      <c r="F337" s="185"/>
      <c r="G337" s="132"/>
      <c r="H337" s="187"/>
      <c r="I337" s="132"/>
    </row>
    <row r="338" spans="3:10" ht="105" x14ac:dyDescent="0.25">
      <c r="C338" s="178"/>
      <c r="D338" s="184"/>
      <c r="E338" s="184"/>
      <c r="F338" s="99" t="s">
        <v>834</v>
      </c>
      <c r="G338" s="100" t="s">
        <v>211</v>
      </c>
      <c r="H338" s="101">
        <v>885.49800000000005</v>
      </c>
      <c r="I338" s="102" t="s">
        <v>36</v>
      </c>
      <c r="J338" s="32"/>
    </row>
    <row r="339" spans="3:10" x14ac:dyDescent="0.25">
      <c r="C339" s="103"/>
      <c r="D339" s="103" t="s">
        <v>909</v>
      </c>
      <c r="E339" s="103"/>
      <c r="F339" s="103"/>
      <c r="G339" s="103"/>
      <c r="H339" s="104">
        <f>SUM(H11:H338)</f>
        <v>5401968.8399999989</v>
      </c>
      <c r="I339" s="103"/>
    </row>
    <row r="341" spans="3:10" x14ac:dyDescent="0.25">
      <c r="D341" s="105" t="s">
        <v>923</v>
      </c>
      <c r="E341" s="105"/>
      <c r="F341" s="105"/>
      <c r="G341" s="105"/>
      <c r="H341" s="105" t="s">
        <v>916</v>
      </c>
      <c r="I341" s="105"/>
    </row>
  </sheetData>
  <mergeCells count="353">
    <mergeCell ref="H329:H331"/>
    <mergeCell ref="H332:H333"/>
    <mergeCell ref="H334:H335"/>
    <mergeCell ref="H336:H337"/>
    <mergeCell ref="E7:H7"/>
    <mergeCell ref="H290:H291"/>
    <mergeCell ref="H292:H293"/>
    <mergeCell ref="H294:H295"/>
    <mergeCell ref="H296:H297"/>
    <mergeCell ref="H298:H299"/>
    <mergeCell ref="H300:H301"/>
    <mergeCell ref="H302:H303"/>
    <mergeCell ref="H304:H306"/>
    <mergeCell ref="H308:H309"/>
    <mergeCell ref="H268:H269"/>
    <mergeCell ref="H270:H271"/>
    <mergeCell ref="H272:H273"/>
    <mergeCell ref="H274:H275"/>
    <mergeCell ref="H276:H278"/>
    <mergeCell ref="H279:H281"/>
    <mergeCell ref="H282:H284"/>
    <mergeCell ref="H285:H287"/>
    <mergeCell ref="H138:H139"/>
    <mergeCell ref="H132:H137"/>
    <mergeCell ref="H288:H289"/>
    <mergeCell ref="H203:H204"/>
    <mergeCell ref="H78:H79"/>
    <mergeCell ref="H80:H81"/>
    <mergeCell ref="H82:H83"/>
    <mergeCell ref="H87:H89"/>
    <mergeCell ref="H90:H107"/>
    <mergeCell ref="H109:H112"/>
    <mergeCell ref="H251:H252"/>
    <mergeCell ref="H253:H254"/>
    <mergeCell ref="H205:H206"/>
    <mergeCell ref="H207:H209"/>
    <mergeCell ref="H215:H216"/>
    <mergeCell ref="H222:H228"/>
    <mergeCell ref="H229:H248"/>
    <mergeCell ref="H249:H250"/>
    <mergeCell ref="I336:I337"/>
    <mergeCell ref="H9:H10"/>
    <mergeCell ref="H11:H13"/>
    <mergeCell ref="H15:H16"/>
    <mergeCell ref="H17:H20"/>
    <mergeCell ref="H21:H23"/>
    <mergeCell ref="H24:H26"/>
    <mergeCell ref="H29:H30"/>
    <mergeCell ref="H36:H37"/>
    <mergeCell ref="I323:I324"/>
    <mergeCell ref="I325:I326"/>
    <mergeCell ref="I253:I254"/>
    <mergeCell ref="I74:I75"/>
    <mergeCell ref="I52:I53"/>
    <mergeCell ref="I36:I37"/>
    <mergeCell ref="I29:I30"/>
    <mergeCell ref="H61:H63"/>
    <mergeCell ref="H64:H65"/>
    <mergeCell ref="H66:H67"/>
    <mergeCell ref="H68:H69"/>
    <mergeCell ref="H72:H73"/>
    <mergeCell ref="H74:H75"/>
    <mergeCell ref="H59:H60"/>
    <mergeCell ref="H38:H40"/>
    <mergeCell ref="C334:C338"/>
    <mergeCell ref="D334:D335"/>
    <mergeCell ref="E334:E335"/>
    <mergeCell ref="F334:F335"/>
    <mergeCell ref="G334:G335"/>
    <mergeCell ref="D336:D338"/>
    <mergeCell ref="E336:E338"/>
    <mergeCell ref="F336:F337"/>
    <mergeCell ref="G336:G337"/>
    <mergeCell ref="F329:F331"/>
    <mergeCell ref="G329:G331"/>
    <mergeCell ref="E332:E333"/>
    <mergeCell ref="F332:F333"/>
    <mergeCell ref="G332:G333"/>
    <mergeCell ref="C323:C333"/>
    <mergeCell ref="D323:D333"/>
    <mergeCell ref="E323:E326"/>
    <mergeCell ref="F323:F324"/>
    <mergeCell ref="G323:G324"/>
    <mergeCell ref="F325:F326"/>
    <mergeCell ref="G325:G326"/>
    <mergeCell ref="E327:E331"/>
    <mergeCell ref="E319:E322"/>
    <mergeCell ref="F319:F320"/>
    <mergeCell ref="G319:G320"/>
    <mergeCell ref="I319:I320"/>
    <mergeCell ref="F321:F322"/>
    <mergeCell ref="G321:G322"/>
    <mergeCell ref="I321:I322"/>
    <mergeCell ref="F327:F328"/>
    <mergeCell ref="G327:G328"/>
    <mergeCell ref="H321:H322"/>
    <mergeCell ref="H323:H324"/>
    <mergeCell ref="H325:H326"/>
    <mergeCell ref="H327:H328"/>
    <mergeCell ref="F302:F303"/>
    <mergeCell ref="G302:G303"/>
    <mergeCell ref="F304:F306"/>
    <mergeCell ref="G304:G306"/>
    <mergeCell ref="I304:I306"/>
    <mergeCell ref="E308:E318"/>
    <mergeCell ref="F308:F309"/>
    <mergeCell ref="G308:G309"/>
    <mergeCell ref="I308:I309"/>
    <mergeCell ref="F310:F318"/>
    <mergeCell ref="G310:G318"/>
    <mergeCell ref="I310:I318"/>
    <mergeCell ref="H310:H318"/>
    <mergeCell ref="F298:F299"/>
    <mergeCell ref="G298:G299"/>
    <mergeCell ref="F300:F301"/>
    <mergeCell ref="G300:G301"/>
    <mergeCell ref="F290:F291"/>
    <mergeCell ref="G290:G291"/>
    <mergeCell ref="F292:F293"/>
    <mergeCell ref="G292:G293"/>
    <mergeCell ref="F294:F295"/>
    <mergeCell ref="G294:G295"/>
    <mergeCell ref="C266:C322"/>
    <mergeCell ref="D266:D322"/>
    <mergeCell ref="E266:E306"/>
    <mergeCell ref="G266:G267"/>
    <mergeCell ref="F268:F269"/>
    <mergeCell ref="G268:G269"/>
    <mergeCell ref="F270:F271"/>
    <mergeCell ref="G270:G271"/>
    <mergeCell ref="F272:F273"/>
    <mergeCell ref="G272:G273"/>
    <mergeCell ref="F282:F284"/>
    <mergeCell ref="G282:G284"/>
    <mergeCell ref="F285:F287"/>
    <mergeCell ref="G285:G287"/>
    <mergeCell ref="F288:F289"/>
    <mergeCell ref="G288:G289"/>
    <mergeCell ref="F274:F275"/>
    <mergeCell ref="G274:G275"/>
    <mergeCell ref="F276:F278"/>
    <mergeCell ref="G276:G278"/>
    <mergeCell ref="F279:F281"/>
    <mergeCell ref="G279:G281"/>
    <mergeCell ref="F296:F297"/>
    <mergeCell ref="G296:G297"/>
    <mergeCell ref="F255:F256"/>
    <mergeCell ref="G255:G256"/>
    <mergeCell ref="I255:I256"/>
    <mergeCell ref="F257:F258"/>
    <mergeCell ref="G257:G258"/>
    <mergeCell ref="I257:I258"/>
    <mergeCell ref="G229:G248"/>
    <mergeCell ref="I229:I248"/>
    <mergeCell ref="E249:E265"/>
    <mergeCell ref="F249:F250"/>
    <mergeCell ref="G249:G250"/>
    <mergeCell ref="F251:F252"/>
    <mergeCell ref="G251:G252"/>
    <mergeCell ref="I251:I252"/>
    <mergeCell ref="F253:F254"/>
    <mergeCell ref="G253:G254"/>
    <mergeCell ref="H255:H256"/>
    <mergeCell ref="H257:H258"/>
    <mergeCell ref="C211:C265"/>
    <mergeCell ref="D211:D265"/>
    <mergeCell ref="E211:E248"/>
    <mergeCell ref="I198:I199"/>
    <mergeCell ref="F200:F201"/>
    <mergeCell ref="G200:G201"/>
    <mergeCell ref="C202:C209"/>
    <mergeCell ref="D202:D209"/>
    <mergeCell ref="E203:E206"/>
    <mergeCell ref="F203:F204"/>
    <mergeCell ref="G203:G204"/>
    <mergeCell ref="I203:I204"/>
    <mergeCell ref="F205:F206"/>
    <mergeCell ref="F215:F216"/>
    <mergeCell ref="G215:G216"/>
    <mergeCell ref="I215:I216"/>
    <mergeCell ref="G219:G221"/>
    <mergeCell ref="I219:I221"/>
    <mergeCell ref="G222:G228"/>
    <mergeCell ref="G205:G206"/>
    <mergeCell ref="I205:I206"/>
    <mergeCell ref="E207:E209"/>
    <mergeCell ref="F207:F209"/>
    <mergeCell ref="G208:G209"/>
    <mergeCell ref="G156:G158"/>
    <mergeCell ref="I156:I158"/>
    <mergeCell ref="H151:H153"/>
    <mergeCell ref="H156:H158"/>
    <mergeCell ref="H154:H155"/>
    <mergeCell ref="E175:E197"/>
    <mergeCell ref="F175:F176"/>
    <mergeCell ref="G175:G176"/>
    <mergeCell ref="E198:E201"/>
    <mergeCell ref="F198:F199"/>
    <mergeCell ref="G198:G199"/>
    <mergeCell ref="F159:F161"/>
    <mergeCell ref="G159:G161"/>
    <mergeCell ref="I159:I161"/>
    <mergeCell ref="F168:F170"/>
    <mergeCell ref="G168:G170"/>
    <mergeCell ref="I168:I170"/>
    <mergeCell ref="H159:H163"/>
    <mergeCell ref="H168:H171"/>
    <mergeCell ref="H200:H201"/>
    <mergeCell ref="H175:H176"/>
    <mergeCell ref="H177:H179"/>
    <mergeCell ref="H198:H199"/>
    <mergeCell ref="G142:G150"/>
    <mergeCell ref="I142:I150"/>
    <mergeCell ref="H140:H141"/>
    <mergeCell ref="H142:H150"/>
    <mergeCell ref="G151:G153"/>
    <mergeCell ref="I151:I153"/>
    <mergeCell ref="F154:F155"/>
    <mergeCell ref="G154:G155"/>
    <mergeCell ref="G132:G135"/>
    <mergeCell ref="I132:I135"/>
    <mergeCell ref="G136:G137"/>
    <mergeCell ref="I136:I137"/>
    <mergeCell ref="F140:F141"/>
    <mergeCell ref="G140:G141"/>
    <mergeCell ref="I140:I141"/>
    <mergeCell ref="G82:G83"/>
    <mergeCell ref="I82:I83"/>
    <mergeCell ref="G87:G89"/>
    <mergeCell ref="I87:I89"/>
    <mergeCell ref="G90:G107"/>
    <mergeCell ref="I90:I107"/>
    <mergeCell ref="G124:G129"/>
    <mergeCell ref="I124:I129"/>
    <mergeCell ref="F130:F131"/>
    <mergeCell ref="G130:G131"/>
    <mergeCell ref="I130:I131"/>
    <mergeCell ref="H130:H131"/>
    <mergeCell ref="H114:H129"/>
    <mergeCell ref="E78:E79"/>
    <mergeCell ref="F78:F79"/>
    <mergeCell ref="G78:G79"/>
    <mergeCell ref="I78:I79"/>
    <mergeCell ref="C80:C201"/>
    <mergeCell ref="D80:D201"/>
    <mergeCell ref="E80:E174"/>
    <mergeCell ref="F80:F81"/>
    <mergeCell ref="G80:G81"/>
    <mergeCell ref="C71:C79"/>
    <mergeCell ref="D71:D79"/>
    <mergeCell ref="E71:E76"/>
    <mergeCell ref="F72:F73"/>
    <mergeCell ref="G72:G73"/>
    <mergeCell ref="I72:I73"/>
    <mergeCell ref="F74:F75"/>
    <mergeCell ref="G74:G75"/>
    <mergeCell ref="G109:G112"/>
    <mergeCell ref="I109:I112"/>
    <mergeCell ref="G114:G118"/>
    <mergeCell ref="I114:I118"/>
    <mergeCell ref="G119:G123"/>
    <mergeCell ref="I119:I123"/>
    <mergeCell ref="F82:F83"/>
    <mergeCell ref="C61:C70"/>
    <mergeCell ref="D61:D70"/>
    <mergeCell ref="E61:E63"/>
    <mergeCell ref="F61:F63"/>
    <mergeCell ref="G61:G63"/>
    <mergeCell ref="I61:I63"/>
    <mergeCell ref="E64:E67"/>
    <mergeCell ref="C52:C60"/>
    <mergeCell ref="D52:D60"/>
    <mergeCell ref="F64:F65"/>
    <mergeCell ref="G64:G65"/>
    <mergeCell ref="F66:F67"/>
    <mergeCell ref="G66:G67"/>
    <mergeCell ref="I66:I67"/>
    <mergeCell ref="E68:E70"/>
    <mergeCell ref="F68:F69"/>
    <mergeCell ref="G68:G69"/>
    <mergeCell ref="I68:I69"/>
    <mergeCell ref="F55:F56"/>
    <mergeCell ref="G55:G56"/>
    <mergeCell ref="I55:I56"/>
    <mergeCell ref="F57:F58"/>
    <mergeCell ref="G57:G58"/>
    <mergeCell ref="I57:I58"/>
    <mergeCell ref="H41:H42"/>
    <mergeCell ref="I45:I46"/>
    <mergeCell ref="E49:E51"/>
    <mergeCell ref="F49:F51"/>
    <mergeCell ref="G49:G51"/>
    <mergeCell ref="I49:I51"/>
    <mergeCell ref="E52:E60"/>
    <mergeCell ref="F52:F53"/>
    <mergeCell ref="G52:G53"/>
    <mergeCell ref="F59:F60"/>
    <mergeCell ref="G59:G60"/>
    <mergeCell ref="I59:I60"/>
    <mergeCell ref="H43:H44"/>
    <mergeCell ref="H45:H46"/>
    <mergeCell ref="H49:H51"/>
    <mergeCell ref="H52:H53"/>
    <mergeCell ref="H55:H56"/>
    <mergeCell ref="H57:H58"/>
    <mergeCell ref="I21:I23"/>
    <mergeCell ref="F24:F26"/>
    <mergeCell ref="G24:G26"/>
    <mergeCell ref="I24:I26"/>
    <mergeCell ref="C32:C51"/>
    <mergeCell ref="D32:D51"/>
    <mergeCell ref="E32:E34"/>
    <mergeCell ref="E36:E48"/>
    <mergeCell ref="F36:F37"/>
    <mergeCell ref="G36:G37"/>
    <mergeCell ref="F45:F46"/>
    <mergeCell ref="G45:G46"/>
    <mergeCell ref="C28:C31"/>
    <mergeCell ref="D28:D31"/>
    <mergeCell ref="E28:E31"/>
    <mergeCell ref="F29:F30"/>
    <mergeCell ref="G29:G30"/>
    <mergeCell ref="F38:F40"/>
    <mergeCell ref="G38:G40"/>
    <mergeCell ref="F41:F42"/>
    <mergeCell ref="G41:G42"/>
    <mergeCell ref="F43:F44"/>
    <mergeCell ref="G43:G44"/>
    <mergeCell ref="I43:I44"/>
    <mergeCell ref="D5:I5"/>
    <mergeCell ref="D6:I6"/>
    <mergeCell ref="C9:C10"/>
    <mergeCell ref="D9:D10"/>
    <mergeCell ref="E9:E10"/>
    <mergeCell ref="F9:F10"/>
    <mergeCell ref="G9:G10"/>
    <mergeCell ref="I9:I10"/>
    <mergeCell ref="C11:C27"/>
    <mergeCell ref="D11:D27"/>
    <mergeCell ref="E11:E14"/>
    <mergeCell ref="F11:F13"/>
    <mergeCell ref="G11:G13"/>
    <mergeCell ref="I11:I13"/>
    <mergeCell ref="E15:E16"/>
    <mergeCell ref="F15:F16"/>
    <mergeCell ref="G15:G16"/>
    <mergeCell ref="I15:I16"/>
    <mergeCell ref="E17:E27"/>
    <mergeCell ref="F17:F20"/>
    <mergeCell ref="G17:G20"/>
    <mergeCell ref="I17:I20"/>
    <mergeCell ref="F21:F23"/>
    <mergeCell ref="G21:G23"/>
  </mergeCells>
  <pageMargins left="0.31496062992125984" right="0.11811023622047245" top="0.35433070866141736" bottom="0.35433070866141736" header="0.11811023622047245" footer="0.11811023622047245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Таблиця 4_Проєкти</vt:lpstr>
      <vt:lpstr>Таблиця5_Програма</vt:lpstr>
      <vt:lpstr>Таблиця 6_Організаційні заходи</vt:lpstr>
      <vt:lpstr>Таблиця 3 (фін програми)</vt:lpstr>
      <vt:lpstr>Таблиця3_Проєкти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 Ліщук</dc:creator>
  <cp:lastModifiedBy>Алла Ліщук</cp:lastModifiedBy>
  <cp:lastPrinted>2026-06-15T07:54:55Z</cp:lastPrinted>
  <dcterms:created xsi:type="dcterms:W3CDTF">2015-06-05T18:19:34Z</dcterms:created>
  <dcterms:modified xsi:type="dcterms:W3CDTF">2026-06-15T08:01:36Z</dcterms:modified>
</cp:coreProperties>
</file>